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_html\4386\"/>
    </mc:Choice>
  </mc:AlternateContent>
  <bookViews>
    <workbookView xWindow="0" yWindow="13860" windowWidth="8430" windowHeight="4770" tabRatio="772"/>
  </bookViews>
  <sheets>
    <sheet name="Data-Forecast" sheetId="1" r:id="rId1"/>
    <sheet name="Regression for Testing" sheetId="4" r:id="rId2"/>
    <sheet name="Estimation Period Regression" sheetId="5" r:id="rId3"/>
    <sheet name="Graph Validation Forecasts" sheetId="3" r:id="rId4"/>
    <sheet name="S(t) &amp; Real FX Mean and Vol " sheetId="6" r:id="rId5"/>
  </sheets>
  <calcPr calcId="162913"/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9" i="1"/>
  <c r="Q455" i="1" l="1"/>
  <c r="F453" i="6"/>
  <c r="F452" i="6"/>
  <c r="F451" i="6"/>
  <c r="E453" i="6"/>
  <c r="E452" i="6"/>
  <c r="E451" i="6"/>
  <c r="B452" i="6"/>
  <c r="B453" i="6"/>
  <c r="B451" i="6"/>
  <c r="K23" i="6"/>
  <c r="K74" i="6"/>
  <c r="K93" i="6"/>
  <c r="K100" i="6"/>
  <c r="K117" i="6"/>
  <c r="K160" i="6"/>
  <c r="K204" i="6"/>
  <c r="K224" i="6"/>
  <c r="K233" i="6"/>
  <c r="K245" i="6"/>
  <c r="K281" i="6"/>
  <c r="K332" i="6"/>
  <c r="K346" i="6"/>
  <c r="K352" i="6"/>
  <c r="K372" i="6"/>
  <c r="K402" i="6"/>
  <c r="K439" i="6"/>
  <c r="J9" i="6"/>
  <c r="J14" i="6"/>
  <c r="J28" i="6"/>
  <c r="J63" i="6"/>
  <c r="J101" i="6"/>
  <c r="J111" i="6"/>
  <c r="J124" i="6"/>
  <c r="J137" i="6"/>
  <c r="J166" i="6"/>
  <c r="J204" i="6"/>
  <c r="J222" i="6"/>
  <c r="J223" i="6"/>
  <c r="J236" i="6"/>
  <c r="J262" i="6"/>
  <c r="J290" i="6"/>
  <c r="J300" i="6"/>
  <c r="J308" i="6"/>
  <c r="J312" i="6"/>
  <c r="J336" i="6"/>
  <c r="J372" i="6"/>
  <c r="J381" i="6"/>
  <c r="J382" i="6"/>
  <c r="J395" i="6"/>
  <c r="J419" i="6"/>
  <c r="J444" i="6"/>
  <c r="B448" i="6"/>
  <c r="K125" i="6" s="1"/>
  <c r="K40" i="6"/>
  <c r="G27" i="3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2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8" i="1"/>
  <c r="I450" i="6"/>
  <c r="E449" i="6"/>
  <c r="E448" i="6"/>
  <c r="G4" i="6"/>
  <c r="G5" i="6"/>
  <c r="G6" i="6"/>
  <c r="G7" i="6"/>
  <c r="G8" i="6"/>
  <c r="G9" i="6"/>
  <c r="G10" i="6"/>
  <c r="G11" i="6"/>
  <c r="G12" i="6"/>
  <c r="G13" i="6"/>
  <c r="G14" i="6"/>
  <c r="G15" i="6"/>
  <c r="I451" i="6" s="1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3" i="6"/>
  <c r="G453" i="6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27" i="3" s="1"/>
  <c r="F16" i="3"/>
  <c r="F17" i="3"/>
  <c r="F18" i="3"/>
  <c r="F19" i="3"/>
  <c r="F20" i="3"/>
  <c r="F21" i="3"/>
  <c r="F22" i="3"/>
  <c r="F23" i="3"/>
  <c r="F24" i="3"/>
  <c r="F25" i="3"/>
  <c r="F2" i="3"/>
  <c r="H450" i="1"/>
  <c r="I450" i="1"/>
  <c r="B26" i="4"/>
  <c r="J9" i="1"/>
  <c r="H9" i="1"/>
  <c r="I9" i="1"/>
  <c r="J10" i="1"/>
  <c r="H10" i="1"/>
  <c r="I10" i="1"/>
  <c r="J11" i="1"/>
  <c r="H11" i="1"/>
  <c r="I11" i="1"/>
  <c r="J12" i="1"/>
  <c r="H12" i="1"/>
  <c r="K12" i="1" s="1"/>
  <c r="I12" i="1"/>
  <c r="J13" i="1"/>
  <c r="H13" i="1"/>
  <c r="I13" i="1"/>
  <c r="K13" i="1" s="1"/>
  <c r="J14" i="1"/>
  <c r="H14" i="1"/>
  <c r="I14" i="1"/>
  <c r="J15" i="1"/>
  <c r="H15" i="1"/>
  <c r="I15" i="1"/>
  <c r="J16" i="1"/>
  <c r="H16" i="1"/>
  <c r="I16" i="1"/>
  <c r="J17" i="1"/>
  <c r="H17" i="1"/>
  <c r="I17" i="1"/>
  <c r="J18" i="1"/>
  <c r="H18" i="1"/>
  <c r="I18" i="1"/>
  <c r="J19" i="1"/>
  <c r="H19" i="1"/>
  <c r="I19" i="1"/>
  <c r="J20" i="1"/>
  <c r="H20" i="1"/>
  <c r="I20" i="1"/>
  <c r="J21" i="1"/>
  <c r="H21" i="1"/>
  <c r="I21" i="1"/>
  <c r="J22" i="1"/>
  <c r="H22" i="1"/>
  <c r="I22" i="1"/>
  <c r="J23" i="1"/>
  <c r="H23" i="1"/>
  <c r="I23" i="1"/>
  <c r="J24" i="1"/>
  <c r="H24" i="1"/>
  <c r="I24" i="1"/>
  <c r="J25" i="1"/>
  <c r="H25" i="1"/>
  <c r="I25" i="1"/>
  <c r="J26" i="1"/>
  <c r="H26" i="1"/>
  <c r="I26" i="1"/>
  <c r="J27" i="1"/>
  <c r="H27" i="1"/>
  <c r="I27" i="1"/>
  <c r="J28" i="1"/>
  <c r="H28" i="1"/>
  <c r="K28" i="1" s="1"/>
  <c r="N28" i="1" s="1"/>
  <c r="O28" i="1" s="1"/>
  <c r="I28" i="1"/>
  <c r="J29" i="1"/>
  <c r="H29" i="1"/>
  <c r="I29" i="1"/>
  <c r="K29" i="1" s="1"/>
  <c r="N29" i="1" s="1"/>
  <c r="O29" i="1" s="1"/>
  <c r="J30" i="1"/>
  <c r="H30" i="1"/>
  <c r="I30" i="1"/>
  <c r="J31" i="1"/>
  <c r="H31" i="1"/>
  <c r="I31" i="1"/>
  <c r="J32" i="1"/>
  <c r="H32" i="1"/>
  <c r="I32" i="1"/>
  <c r="J33" i="1"/>
  <c r="H33" i="1"/>
  <c r="I33" i="1"/>
  <c r="J34" i="1"/>
  <c r="H34" i="1"/>
  <c r="I34" i="1"/>
  <c r="J35" i="1"/>
  <c r="H35" i="1"/>
  <c r="I35" i="1"/>
  <c r="J36" i="1"/>
  <c r="H36" i="1"/>
  <c r="I36" i="1"/>
  <c r="J37" i="1"/>
  <c r="H37" i="1"/>
  <c r="I37" i="1"/>
  <c r="J38" i="1"/>
  <c r="H38" i="1"/>
  <c r="I38" i="1"/>
  <c r="J39" i="1"/>
  <c r="H39" i="1"/>
  <c r="I39" i="1"/>
  <c r="J40" i="1"/>
  <c r="H40" i="1"/>
  <c r="I40" i="1"/>
  <c r="J41" i="1"/>
  <c r="H41" i="1"/>
  <c r="I41" i="1"/>
  <c r="J42" i="1"/>
  <c r="H42" i="1"/>
  <c r="I42" i="1"/>
  <c r="J43" i="1"/>
  <c r="H43" i="1"/>
  <c r="I43" i="1"/>
  <c r="J44" i="1"/>
  <c r="H44" i="1"/>
  <c r="K44" i="1" s="1"/>
  <c r="N44" i="1" s="1"/>
  <c r="O44" i="1" s="1"/>
  <c r="I44" i="1"/>
  <c r="J45" i="1"/>
  <c r="H45" i="1"/>
  <c r="I45" i="1"/>
  <c r="K45" i="1" s="1"/>
  <c r="AA45" i="1" s="1"/>
  <c r="J46" i="1"/>
  <c r="H46" i="1"/>
  <c r="I46" i="1"/>
  <c r="J47" i="1"/>
  <c r="H47" i="1"/>
  <c r="I47" i="1"/>
  <c r="J48" i="1"/>
  <c r="H48" i="1"/>
  <c r="I48" i="1"/>
  <c r="J49" i="1"/>
  <c r="H49" i="1"/>
  <c r="I49" i="1"/>
  <c r="J50" i="1"/>
  <c r="H50" i="1"/>
  <c r="I50" i="1"/>
  <c r="K50" i="1"/>
  <c r="N50" i="1" s="1"/>
  <c r="O50" i="1" s="1"/>
  <c r="J51" i="1"/>
  <c r="H51" i="1"/>
  <c r="I51" i="1"/>
  <c r="J52" i="1"/>
  <c r="H52" i="1"/>
  <c r="K52" i="1" s="1"/>
  <c r="I52" i="1"/>
  <c r="J53" i="1"/>
  <c r="H53" i="1"/>
  <c r="I53" i="1"/>
  <c r="J54" i="1"/>
  <c r="H54" i="1"/>
  <c r="I54" i="1"/>
  <c r="J55" i="1"/>
  <c r="H55" i="1"/>
  <c r="I55" i="1"/>
  <c r="J56" i="1"/>
  <c r="H56" i="1"/>
  <c r="I56" i="1"/>
  <c r="J57" i="1"/>
  <c r="H57" i="1"/>
  <c r="I57" i="1"/>
  <c r="J58" i="1"/>
  <c r="H58" i="1"/>
  <c r="I58" i="1"/>
  <c r="J59" i="1"/>
  <c r="H59" i="1"/>
  <c r="I59" i="1"/>
  <c r="J60" i="1"/>
  <c r="H60" i="1"/>
  <c r="I60" i="1"/>
  <c r="J61" i="1"/>
  <c r="H61" i="1"/>
  <c r="I61" i="1"/>
  <c r="J62" i="1"/>
  <c r="H62" i="1"/>
  <c r="I62" i="1"/>
  <c r="J63" i="1"/>
  <c r="H63" i="1"/>
  <c r="I63" i="1"/>
  <c r="J64" i="1"/>
  <c r="H64" i="1"/>
  <c r="I64" i="1"/>
  <c r="J65" i="1"/>
  <c r="H65" i="1"/>
  <c r="I65" i="1"/>
  <c r="J66" i="1"/>
  <c r="H66" i="1"/>
  <c r="I66" i="1"/>
  <c r="K66" i="1" s="1"/>
  <c r="J67" i="1"/>
  <c r="H67" i="1"/>
  <c r="I67" i="1"/>
  <c r="J68" i="1"/>
  <c r="H68" i="1"/>
  <c r="I68" i="1"/>
  <c r="J69" i="1"/>
  <c r="H69" i="1"/>
  <c r="I69" i="1"/>
  <c r="J70" i="1"/>
  <c r="H70" i="1"/>
  <c r="I70" i="1"/>
  <c r="J71" i="1"/>
  <c r="H71" i="1"/>
  <c r="I71" i="1"/>
  <c r="J72" i="1"/>
  <c r="H72" i="1"/>
  <c r="I72" i="1"/>
  <c r="K72" i="1" s="1"/>
  <c r="N72" i="1" s="1"/>
  <c r="O72" i="1" s="1"/>
  <c r="J73" i="1"/>
  <c r="H73" i="1"/>
  <c r="I73" i="1"/>
  <c r="J74" i="1"/>
  <c r="H74" i="1"/>
  <c r="I74" i="1"/>
  <c r="J75" i="1"/>
  <c r="H75" i="1"/>
  <c r="I75" i="1"/>
  <c r="J76" i="1"/>
  <c r="H76" i="1"/>
  <c r="I76" i="1"/>
  <c r="J77" i="1"/>
  <c r="H77" i="1"/>
  <c r="I77" i="1"/>
  <c r="J78" i="1"/>
  <c r="H78" i="1"/>
  <c r="I78" i="1"/>
  <c r="J79" i="1"/>
  <c r="H79" i="1"/>
  <c r="I79" i="1"/>
  <c r="J80" i="1"/>
  <c r="H80" i="1"/>
  <c r="I80" i="1"/>
  <c r="J81" i="1"/>
  <c r="H81" i="1"/>
  <c r="I81" i="1"/>
  <c r="J82" i="1"/>
  <c r="H82" i="1"/>
  <c r="I82" i="1"/>
  <c r="K82" i="1" s="1"/>
  <c r="AA82" i="1" s="1"/>
  <c r="J83" i="1"/>
  <c r="H83" i="1"/>
  <c r="I83" i="1"/>
  <c r="J84" i="1"/>
  <c r="H84" i="1"/>
  <c r="I84" i="1"/>
  <c r="J85" i="1"/>
  <c r="H85" i="1"/>
  <c r="I85" i="1"/>
  <c r="J86" i="1"/>
  <c r="H86" i="1"/>
  <c r="K86" i="1" s="1"/>
  <c r="N86" i="1" s="1"/>
  <c r="O86" i="1" s="1"/>
  <c r="I86" i="1"/>
  <c r="J87" i="1"/>
  <c r="H87" i="1"/>
  <c r="I87" i="1"/>
  <c r="J88" i="1"/>
  <c r="H88" i="1"/>
  <c r="I88" i="1"/>
  <c r="J89" i="1"/>
  <c r="H89" i="1"/>
  <c r="I89" i="1"/>
  <c r="J90" i="1"/>
  <c r="H90" i="1"/>
  <c r="I90" i="1"/>
  <c r="J91" i="1"/>
  <c r="H91" i="1"/>
  <c r="I91" i="1"/>
  <c r="J92" i="1"/>
  <c r="H92" i="1"/>
  <c r="I92" i="1"/>
  <c r="J93" i="1"/>
  <c r="H93" i="1"/>
  <c r="I93" i="1"/>
  <c r="J94" i="1"/>
  <c r="H94" i="1"/>
  <c r="I94" i="1"/>
  <c r="J95" i="1"/>
  <c r="H95" i="1"/>
  <c r="I95" i="1"/>
  <c r="J96" i="1"/>
  <c r="H96" i="1"/>
  <c r="I96" i="1"/>
  <c r="J97" i="1"/>
  <c r="H97" i="1"/>
  <c r="I97" i="1"/>
  <c r="J98" i="1"/>
  <c r="H98" i="1"/>
  <c r="I98" i="1"/>
  <c r="J99" i="1"/>
  <c r="H99" i="1"/>
  <c r="I99" i="1"/>
  <c r="J100" i="1"/>
  <c r="H100" i="1"/>
  <c r="I100" i="1"/>
  <c r="J101" i="1"/>
  <c r="H101" i="1"/>
  <c r="I101" i="1"/>
  <c r="K101" i="1" s="1"/>
  <c r="M101" i="1" s="1"/>
  <c r="J102" i="1"/>
  <c r="H102" i="1"/>
  <c r="I102" i="1"/>
  <c r="J103" i="1"/>
  <c r="H103" i="1"/>
  <c r="I103" i="1"/>
  <c r="J104" i="1"/>
  <c r="H104" i="1"/>
  <c r="I104" i="1"/>
  <c r="J105" i="1"/>
  <c r="H105" i="1"/>
  <c r="I105" i="1"/>
  <c r="J106" i="1"/>
  <c r="H106" i="1"/>
  <c r="I106" i="1"/>
  <c r="J107" i="1"/>
  <c r="H107" i="1"/>
  <c r="I107" i="1"/>
  <c r="J108" i="1"/>
  <c r="H108" i="1"/>
  <c r="I108" i="1"/>
  <c r="J109" i="1"/>
  <c r="H109" i="1"/>
  <c r="I109" i="1"/>
  <c r="J110" i="1"/>
  <c r="H110" i="1"/>
  <c r="I110" i="1"/>
  <c r="J111" i="1"/>
  <c r="H111" i="1"/>
  <c r="I111" i="1"/>
  <c r="J112" i="1"/>
  <c r="H112" i="1"/>
  <c r="I112" i="1"/>
  <c r="J113" i="1"/>
  <c r="H113" i="1"/>
  <c r="I113" i="1"/>
  <c r="J114" i="1"/>
  <c r="H114" i="1"/>
  <c r="I114" i="1"/>
  <c r="J115" i="1"/>
  <c r="H115" i="1"/>
  <c r="I115" i="1"/>
  <c r="J116" i="1"/>
  <c r="H116" i="1"/>
  <c r="I116" i="1"/>
  <c r="J117" i="1"/>
  <c r="H117" i="1"/>
  <c r="I117" i="1"/>
  <c r="K117" i="1" s="1"/>
  <c r="AA117" i="1" s="1"/>
  <c r="J118" i="1"/>
  <c r="H118" i="1"/>
  <c r="I118" i="1"/>
  <c r="J119" i="1"/>
  <c r="H119" i="1"/>
  <c r="I119" i="1"/>
  <c r="J120" i="1"/>
  <c r="H120" i="1"/>
  <c r="I120" i="1"/>
  <c r="J121" i="1"/>
  <c r="H121" i="1"/>
  <c r="I121" i="1"/>
  <c r="J122" i="1"/>
  <c r="H122" i="1"/>
  <c r="I122" i="1"/>
  <c r="J123" i="1"/>
  <c r="H123" i="1"/>
  <c r="I123" i="1"/>
  <c r="J124" i="1"/>
  <c r="H124" i="1"/>
  <c r="I124" i="1"/>
  <c r="J125" i="1"/>
  <c r="H125" i="1"/>
  <c r="I125" i="1"/>
  <c r="J126" i="1"/>
  <c r="H126" i="1"/>
  <c r="I126" i="1"/>
  <c r="J127" i="1"/>
  <c r="H127" i="1"/>
  <c r="I127" i="1"/>
  <c r="J128" i="1"/>
  <c r="H128" i="1"/>
  <c r="I128" i="1"/>
  <c r="J129" i="1"/>
  <c r="H129" i="1"/>
  <c r="I129" i="1"/>
  <c r="J130" i="1"/>
  <c r="H130" i="1"/>
  <c r="K130" i="1" s="1"/>
  <c r="I130" i="1"/>
  <c r="J131" i="1"/>
  <c r="H131" i="1"/>
  <c r="I131" i="1"/>
  <c r="J132" i="1"/>
  <c r="H132" i="1"/>
  <c r="I132" i="1"/>
  <c r="J133" i="1"/>
  <c r="H133" i="1"/>
  <c r="I133" i="1"/>
  <c r="J134" i="1"/>
  <c r="H134" i="1"/>
  <c r="I134" i="1"/>
  <c r="J135" i="1"/>
  <c r="H135" i="1"/>
  <c r="I135" i="1"/>
  <c r="J136" i="1"/>
  <c r="H136" i="1"/>
  <c r="I136" i="1"/>
  <c r="J137" i="1"/>
  <c r="H137" i="1"/>
  <c r="I137" i="1"/>
  <c r="J138" i="1"/>
  <c r="H138" i="1"/>
  <c r="I138" i="1"/>
  <c r="J139" i="1"/>
  <c r="H139" i="1"/>
  <c r="I139" i="1"/>
  <c r="J140" i="1"/>
  <c r="H140" i="1"/>
  <c r="I140" i="1"/>
  <c r="J141" i="1"/>
  <c r="H141" i="1"/>
  <c r="I141" i="1"/>
  <c r="J142" i="1"/>
  <c r="H142" i="1"/>
  <c r="I142" i="1"/>
  <c r="J143" i="1"/>
  <c r="H143" i="1"/>
  <c r="I143" i="1"/>
  <c r="J144" i="1"/>
  <c r="H144" i="1"/>
  <c r="I144" i="1"/>
  <c r="J145" i="1"/>
  <c r="H145" i="1"/>
  <c r="I145" i="1"/>
  <c r="J146" i="1"/>
  <c r="H146" i="1"/>
  <c r="I146" i="1"/>
  <c r="K146" i="1" s="1"/>
  <c r="J147" i="1"/>
  <c r="H147" i="1"/>
  <c r="I147" i="1"/>
  <c r="J148" i="1"/>
  <c r="H148" i="1"/>
  <c r="I148" i="1"/>
  <c r="J149" i="1"/>
  <c r="H149" i="1"/>
  <c r="I149" i="1"/>
  <c r="J150" i="1"/>
  <c r="H150" i="1"/>
  <c r="I150" i="1"/>
  <c r="J151" i="1"/>
  <c r="H151" i="1"/>
  <c r="I151" i="1"/>
  <c r="J152" i="1"/>
  <c r="H152" i="1"/>
  <c r="I152" i="1"/>
  <c r="J153" i="1"/>
  <c r="H153" i="1"/>
  <c r="I153" i="1"/>
  <c r="J154" i="1"/>
  <c r="H154" i="1"/>
  <c r="I154" i="1"/>
  <c r="K154" i="1" s="1"/>
  <c r="N154" i="1" s="1"/>
  <c r="O154" i="1" s="1"/>
  <c r="J155" i="1"/>
  <c r="H155" i="1"/>
  <c r="K155" i="1" s="1"/>
  <c r="I155" i="1"/>
  <c r="J156" i="1"/>
  <c r="H156" i="1"/>
  <c r="I156" i="1"/>
  <c r="K156" i="1" s="1"/>
  <c r="N156" i="1" s="1"/>
  <c r="O156" i="1" s="1"/>
  <c r="J157" i="1"/>
  <c r="H157" i="1"/>
  <c r="I157" i="1"/>
  <c r="J158" i="1"/>
  <c r="H158" i="1"/>
  <c r="I158" i="1"/>
  <c r="J159" i="1"/>
  <c r="H159" i="1"/>
  <c r="I159" i="1"/>
  <c r="J160" i="1"/>
  <c r="H160" i="1"/>
  <c r="I160" i="1"/>
  <c r="J161" i="1"/>
  <c r="H161" i="1"/>
  <c r="I161" i="1"/>
  <c r="J162" i="1"/>
  <c r="H162" i="1"/>
  <c r="I162" i="1"/>
  <c r="J163" i="1"/>
  <c r="H163" i="1"/>
  <c r="I163" i="1"/>
  <c r="J164" i="1"/>
  <c r="H164" i="1"/>
  <c r="I164" i="1"/>
  <c r="J165" i="1"/>
  <c r="H165" i="1"/>
  <c r="I165" i="1"/>
  <c r="J166" i="1"/>
  <c r="H166" i="1"/>
  <c r="I166" i="1"/>
  <c r="J167" i="1"/>
  <c r="H167" i="1"/>
  <c r="I167" i="1"/>
  <c r="J168" i="1"/>
  <c r="H168" i="1"/>
  <c r="I168" i="1"/>
  <c r="J169" i="1"/>
  <c r="H169" i="1"/>
  <c r="I169" i="1"/>
  <c r="K169" i="1" s="1"/>
  <c r="N169" i="1" s="1"/>
  <c r="O169" i="1" s="1"/>
  <c r="J170" i="1"/>
  <c r="H170" i="1"/>
  <c r="I170" i="1"/>
  <c r="J171" i="1"/>
  <c r="H171" i="1"/>
  <c r="I171" i="1"/>
  <c r="J172" i="1"/>
  <c r="H172" i="1"/>
  <c r="I172" i="1"/>
  <c r="J173" i="1"/>
  <c r="H173" i="1"/>
  <c r="I173" i="1"/>
  <c r="J174" i="1"/>
  <c r="H174" i="1"/>
  <c r="I174" i="1"/>
  <c r="J175" i="1"/>
  <c r="H175" i="1"/>
  <c r="I175" i="1"/>
  <c r="J176" i="1"/>
  <c r="H176" i="1"/>
  <c r="I176" i="1"/>
  <c r="J177" i="1"/>
  <c r="H177" i="1"/>
  <c r="I177" i="1"/>
  <c r="J178" i="1"/>
  <c r="H178" i="1"/>
  <c r="I178" i="1"/>
  <c r="J179" i="1"/>
  <c r="H179" i="1"/>
  <c r="I179" i="1"/>
  <c r="J180" i="1"/>
  <c r="H180" i="1"/>
  <c r="I180" i="1"/>
  <c r="J181" i="1"/>
  <c r="H181" i="1"/>
  <c r="I181" i="1"/>
  <c r="J182" i="1"/>
  <c r="H182" i="1"/>
  <c r="I182" i="1"/>
  <c r="J183" i="1"/>
  <c r="H183" i="1"/>
  <c r="I183" i="1"/>
  <c r="K183" i="1" s="1"/>
  <c r="N183" i="1" s="1"/>
  <c r="O183" i="1" s="1"/>
  <c r="J184" i="1"/>
  <c r="H184" i="1"/>
  <c r="I184" i="1"/>
  <c r="J185" i="1"/>
  <c r="H185" i="1"/>
  <c r="I185" i="1"/>
  <c r="J186" i="1"/>
  <c r="H186" i="1"/>
  <c r="I186" i="1"/>
  <c r="J187" i="1"/>
  <c r="H187" i="1"/>
  <c r="I187" i="1"/>
  <c r="J188" i="1"/>
  <c r="H188" i="1"/>
  <c r="I188" i="1"/>
  <c r="J189" i="1"/>
  <c r="H189" i="1"/>
  <c r="I189" i="1"/>
  <c r="J190" i="1"/>
  <c r="H190" i="1"/>
  <c r="I190" i="1"/>
  <c r="J191" i="1"/>
  <c r="H191" i="1"/>
  <c r="I191" i="1"/>
  <c r="J192" i="1"/>
  <c r="H192" i="1"/>
  <c r="I192" i="1"/>
  <c r="J193" i="1"/>
  <c r="H193" i="1"/>
  <c r="I193" i="1"/>
  <c r="J194" i="1"/>
  <c r="H194" i="1"/>
  <c r="I194" i="1"/>
  <c r="J195" i="1"/>
  <c r="H195" i="1"/>
  <c r="I195" i="1"/>
  <c r="J196" i="1"/>
  <c r="H196" i="1"/>
  <c r="I196" i="1"/>
  <c r="J197" i="1"/>
  <c r="H197" i="1"/>
  <c r="I197" i="1"/>
  <c r="J198" i="1"/>
  <c r="H198" i="1"/>
  <c r="I198" i="1"/>
  <c r="J199" i="1"/>
  <c r="H199" i="1"/>
  <c r="I199" i="1"/>
  <c r="K199" i="1" s="1"/>
  <c r="J200" i="1"/>
  <c r="H200" i="1"/>
  <c r="I200" i="1"/>
  <c r="J201" i="1"/>
  <c r="H201" i="1"/>
  <c r="I201" i="1"/>
  <c r="J202" i="1"/>
  <c r="H202" i="1"/>
  <c r="I202" i="1"/>
  <c r="J203" i="1"/>
  <c r="H203" i="1"/>
  <c r="I203" i="1"/>
  <c r="J204" i="1"/>
  <c r="H204" i="1"/>
  <c r="I204" i="1"/>
  <c r="J205" i="1"/>
  <c r="H205" i="1"/>
  <c r="I205" i="1"/>
  <c r="J206" i="1"/>
  <c r="H206" i="1"/>
  <c r="I206" i="1"/>
  <c r="J207" i="1"/>
  <c r="H207" i="1"/>
  <c r="I207" i="1"/>
  <c r="K207" i="1" s="1"/>
  <c r="J208" i="1"/>
  <c r="H208" i="1"/>
  <c r="K208" i="1" s="1"/>
  <c r="I208" i="1"/>
  <c r="J209" i="1"/>
  <c r="H209" i="1"/>
  <c r="I209" i="1"/>
  <c r="J210" i="1"/>
  <c r="H210" i="1"/>
  <c r="I210" i="1"/>
  <c r="J211" i="1"/>
  <c r="H211" i="1"/>
  <c r="K211" i="1" s="1"/>
  <c r="I211" i="1"/>
  <c r="J212" i="1"/>
  <c r="H212" i="1"/>
  <c r="I212" i="1"/>
  <c r="J213" i="1"/>
  <c r="H213" i="1"/>
  <c r="I213" i="1"/>
  <c r="J214" i="1"/>
  <c r="H214" i="1"/>
  <c r="I214" i="1"/>
  <c r="J215" i="1"/>
  <c r="H215" i="1"/>
  <c r="I215" i="1"/>
  <c r="K215" i="1" s="1"/>
  <c r="J216" i="1"/>
  <c r="H216" i="1"/>
  <c r="I216" i="1"/>
  <c r="J217" i="1"/>
  <c r="H217" i="1"/>
  <c r="I217" i="1"/>
  <c r="J218" i="1"/>
  <c r="H218" i="1"/>
  <c r="I218" i="1"/>
  <c r="J219" i="1"/>
  <c r="H219" i="1"/>
  <c r="I219" i="1"/>
  <c r="J220" i="1"/>
  <c r="H220" i="1"/>
  <c r="I220" i="1"/>
  <c r="J221" i="1"/>
  <c r="H221" i="1"/>
  <c r="I221" i="1"/>
  <c r="J222" i="1"/>
  <c r="H222" i="1"/>
  <c r="I222" i="1"/>
  <c r="J223" i="1"/>
  <c r="H223" i="1"/>
  <c r="I223" i="1"/>
  <c r="J224" i="1"/>
  <c r="H224" i="1"/>
  <c r="K224" i="1" s="1"/>
  <c r="N224" i="1" s="1"/>
  <c r="O224" i="1" s="1"/>
  <c r="I224" i="1"/>
  <c r="J225" i="1"/>
  <c r="H225" i="1"/>
  <c r="I225" i="1"/>
  <c r="K225" i="1" s="1"/>
  <c r="N225" i="1" s="1"/>
  <c r="O225" i="1" s="1"/>
  <c r="J226" i="1"/>
  <c r="H226" i="1"/>
  <c r="I226" i="1"/>
  <c r="J227" i="1"/>
  <c r="H227" i="1"/>
  <c r="I227" i="1"/>
  <c r="J228" i="1"/>
  <c r="H228" i="1"/>
  <c r="I228" i="1"/>
  <c r="J229" i="1"/>
  <c r="H229" i="1"/>
  <c r="I229" i="1"/>
  <c r="J230" i="1"/>
  <c r="H230" i="1"/>
  <c r="I230" i="1"/>
  <c r="J231" i="1"/>
  <c r="H231" i="1"/>
  <c r="I231" i="1"/>
  <c r="J232" i="1"/>
  <c r="H232" i="1"/>
  <c r="I232" i="1"/>
  <c r="J233" i="1"/>
  <c r="H233" i="1"/>
  <c r="I233" i="1"/>
  <c r="J234" i="1"/>
  <c r="H234" i="1"/>
  <c r="I234" i="1"/>
  <c r="J235" i="1"/>
  <c r="L235" i="1" s="1"/>
  <c r="H235" i="1"/>
  <c r="I235" i="1"/>
  <c r="K235" i="1" s="1"/>
  <c r="J236" i="1"/>
  <c r="H236" i="1"/>
  <c r="I236" i="1"/>
  <c r="J237" i="1"/>
  <c r="H237" i="1"/>
  <c r="I237" i="1"/>
  <c r="J238" i="1"/>
  <c r="H238" i="1"/>
  <c r="I238" i="1"/>
  <c r="J239" i="1"/>
  <c r="H239" i="1"/>
  <c r="I239" i="1"/>
  <c r="J240" i="1"/>
  <c r="H240" i="1"/>
  <c r="K240" i="1" s="1"/>
  <c r="N240" i="1" s="1"/>
  <c r="O240" i="1" s="1"/>
  <c r="I240" i="1"/>
  <c r="J241" i="1"/>
  <c r="H241" i="1"/>
  <c r="I241" i="1"/>
  <c r="J242" i="1"/>
  <c r="H242" i="1"/>
  <c r="I242" i="1"/>
  <c r="J243" i="1"/>
  <c r="H243" i="1"/>
  <c r="I243" i="1"/>
  <c r="J244" i="1"/>
  <c r="H244" i="1"/>
  <c r="I244" i="1"/>
  <c r="J245" i="1"/>
  <c r="H245" i="1"/>
  <c r="I245" i="1"/>
  <c r="K245" i="1" s="1"/>
  <c r="J246" i="1"/>
  <c r="H246" i="1"/>
  <c r="I246" i="1"/>
  <c r="J247" i="1"/>
  <c r="H247" i="1"/>
  <c r="I247" i="1"/>
  <c r="J248" i="1"/>
  <c r="H248" i="1"/>
  <c r="I248" i="1"/>
  <c r="J249" i="1"/>
  <c r="H249" i="1"/>
  <c r="I249" i="1"/>
  <c r="J250" i="1"/>
  <c r="H250" i="1"/>
  <c r="I250" i="1"/>
  <c r="J251" i="1"/>
  <c r="H251" i="1"/>
  <c r="I251" i="1"/>
  <c r="J252" i="1"/>
  <c r="H252" i="1"/>
  <c r="I252" i="1"/>
  <c r="J253" i="1"/>
  <c r="H253" i="1"/>
  <c r="I253" i="1"/>
  <c r="J254" i="1"/>
  <c r="H254" i="1"/>
  <c r="I254" i="1"/>
  <c r="J255" i="1"/>
  <c r="H255" i="1"/>
  <c r="I255" i="1"/>
  <c r="J256" i="1"/>
  <c r="H256" i="1"/>
  <c r="I256" i="1"/>
  <c r="J257" i="1"/>
  <c r="H257" i="1"/>
  <c r="I257" i="1"/>
  <c r="K257" i="1" s="1"/>
  <c r="J258" i="1"/>
  <c r="H258" i="1"/>
  <c r="I258" i="1"/>
  <c r="J259" i="1"/>
  <c r="H259" i="1"/>
  <c r="I259" i="1"/>
  <c r="J260" i="1"/>
  <c r="H260" i="1"/>
  <c r="I260" i="1"/>
  <c r="J261" i="1"/>
  <c r="H261" i="1"/>
  <c r="I261" i="1"/>
  <c r="K261" i="1" s="1"/>
  <c r="J262" i="1"/>
  <c r="H262" i="1"/>
  <c r="I262" i="1"/>
  <c r="J263" i="1"/>
  <c r="H263" i="1"/>
  <c r="I263" i="1"/>
  <c r="J264" i="1"/>
  <c r="H264" i="1"/>
  <c r="I264" i="1"/>
  <c r="J265" i="1"/>
  <c r="H265" i="1"/>
  <c r="I265" i="1"/>
  <c r="J266" i="1"/>
  <c r="H266" i="1"/>
  <c r="I266" i="1"/>
  <c r="J267" i="1"/>
  <c r="H267" i="1"/>
  <c r="I267" i="1"/>
  <c r="J268" i="1"/>
  <c r="H268" i="1"/>
  <c r="I268" i="1"/>
  <c r="J269" i="1"/>
  <c r="H269" i="1"/>
  <c r="I269" i="1"/>
  <c r="J270" i="1"/>
  <c r="H270" i="1"/>
  <c r="I270" i="1"/>
  <c r="J271" i="1"/>
  <c r="H271" i="1"/>
  <c r="I271" i="1"/>
  <c r="J272" i="1"/>
  <c r="H272" i="1"/>
  <c r="K272" i="1" s="1"/>
  <c r="L272" i="1" s="1"/>
  <c r="I272" i="1"/>
  <c r="J273" i="1"/>
  <c r="H273" i="1"/>
  <c r="I273" i="1"/>
  <c r="J274" i="1"/>
  <c r="H274" i="1"/>
  <c r="I274" i="1"/>
  <c r="J275" i="1"/>
  <c r="H275" i="1"/>
  <c r="I275" i="1"/>
  <c r="J276" i="1"/>
  <c r="H276" i="1"/>
  <c r="I276" i="1"/>
  <c r="J277" i="1"/>
  <c r="H277" i="1"/>
  <c r="I277" i="1"/>
  <c r="J278" i="1"/>
  <c r="H278" i="1"/>
  <c r="I278" i="1"/>
  <c r="J279" i="1"/>
  <c r="H279" i="1"/>
  <c r="I279" i="1"/>
  <c r="J280" i="1"/>
  <c r="H280" i="1"/>
  <c r="I280" i="1"/>
  <c r="J281" i="1"/>
  <c r="H281" i="1"/>
  <c r="I281" i="1"/>
  <c r="J282" i="1"/>
  <c r="H282" i="1"/>
  <c r="I282" i="1"/>
  <c r="J283" i="1"/>
  <c r="H283" i="1"/>
  <c r="I283" i="1"/>
  <c r="J284" i="1"/>
  <c r="H284" i="1"/>
  <c r="I284" i="1"/>
  <c r="J285" i="1"/>
  <c r="H285" i="1"/>
  <c r="I285" i="1"/>
  <c r="J286" i="1"/>
  <c r="H286" i="1"/>
  <c r="I286" i="1"/>
  <c r="J287" i="1"/>
  <c r="H287" i="1"/>
  <c r="I287" i="1"/>
  <c r="J288" i="1"/>
  <c r="H288" i="1"/>
  <c r="I288" i="1"/>
  <c r="J289" i="1"/>
  <c r="H289" i="1"/>
  <c r="I289" i="1"/>
  <c r="J290" i="1"/>
  <c r="H290" i="1"/>
  <c r="I290" i="1"/>
  <c r="J291" i="1"/>
  <c r="H291" i="1"/>
  <c r="K291" i="1" s="1"/>
  <c r="N291" i="1" s="1"/>
  <c r="O291" i="1" s="1"/>
  <c r="I291" i="1"/>
  <c r="J292" i="1"/>
  <c r="H292" i="1"/>
  <c r="I292" i="1"/>
  <c r="J293" i="1"/>
  <c r="H293" i="1"/>
  <c r="I293" i="1"/>
  <c r="J294" i="1"/>
  <c r="H294" i="1"/>
  <c r="I294" i="1"/>
  <c r="J295" i="1"/>
  <c r="H295" i="1"/>
  <c r="I295" i="1"/>
  <c r="J296" i="1"/>
  <c r="H296" i="1"/>
  <c r="I296" i="1"/>
  <c r="J297" i="1"/>
  <c r="H297" i="1"/>
  <c r="I297" i="1"/>
  <c r="J298" i="1"/>
  <c r="H298" i="1"/>
  <c r="I298" i="1"/>
  <c r="J299" i="1"/>
  <c r="H299" i="1"/>
  <c r="I299" i="1"/>
  <c r="J300" i="1"/>
  <c r="H300" i="1"/>
  <c r="I300" i="1"/>
  <c r="J301" i="1"/>
  <c r="H301" i="1"/>
  <c r="I301" i="1"/>
  <c r="J302" i="1"/>
  <c r="H302" i="1"/>
  <c r="I302" i="1"/>
  <c r="J303" i="1"/>
  <c r="H303" i="1"/>
  <c r="I303" i="1"/>
  <c r="J304" i="1"/>
  <c r="H304" i="1"/>
  <c r="I304" i="1"/>
  <c r="J305" i="1"/>
  <c r="H305" i="1"/>
  <c r="I305" i="1"/>
  <c r="J306" i="1"/>
  <c r="H306" i="1"/>
  <c r="I306" i="1"/>
  <c r="J307" i="1"/>
  <c r="H307" i="1"/>
  <c r="I307" i="1"/>
  <c r="J308" i="1"/>
  <c r="H308" i="1"/>
  <c r="I308" i="1"/>
  <c r="J309" i="1"/>
  <c r="H309" i="1"/>
  <c r="I309" i="1"/>
  <c r="J310" i="1"/>
  <c r="H310" i="1"/>
  <c r="I310" i="1"/>
  <c r="J311" i="1"/>
  <c r="H311" i="1"/>
  <c r="I311" i="1"/>
  <c r="J312" i="1"/>
  <c r="H312" i="1"/>
  <c r="I312" i="1"/>
  <c r="J313" i="1"/>
  <c r="H313" i="1"/>
  <c r="I313" i="1"/>
  <c r="J314" i="1"/>
  <c r="H314" i="1"/>
  <c r="I314" i="1"/>
  <c r="J315" i="1"/>
  <c r="H315" i="1"/>
  <c r="I315" i="1"/>
  <c r="J316" i="1"/>
  <c r="H316" i="1"/>
  <c r="I316" i="1"/>
  <c r="J317" i="1"/>
  <c r="H317" i="1"/>
  <c r="I317" i="1"/>
  <c r="J318" i="1"/>
  <c r="H318" i="1"/>
  <c r="I318" i="1"/>
  <c r="J319" i="1"/>
  <c r="H319" i="1"/>
  <c r="I319" i="1"/>
  <c r="K319" i="1" s="1"/>
  <c r="J320" i="1"/>
  <c r="H320" i="1"/>
  <c r="I320" i="1"/>
  <c r="J321" i="1"/>
  <c r="H321" i="1"/>
  <c r="I321" i="1"/>
  <c r="J322" i="1"/>
  <c r="H322" i="1"/>
  <c r="I322" i="1"/>
  <c r="J323" i="1"/>
  <c r="H323" i="1"/>
  <c r="I323" i="1"/>
  <c r="J324" i="1"/>
  <c r="H324" i="1"/>
  <c r="I324" i="1"/>
  <c r="J325" i="1"/>
  <c r="H325" i="1"/>
  <c r="I325" i="1"/>
  <c r="J326" i="1"/>
  <c r="H326" i="1"/>
  <c r="I326" i="1"/>
  <c r="J327" i="1"/>
  <c r="H327" i="1"/>
  <c r="I327" i="1"/>
  <c r="J328" i="1"/>
  <c r="H328" i="1"/>
  <c r="I328" i="1"/>
  <c r="J329" i="1"/>
  <c r="H329" i="1"/>
  <c r="I329" i="1"/>
  <c r="J330" i="1"/>
  <c r="H330" i="1"/>
  <c r="I330" i="1"/>
  <c r="J331" i="1"/>
  <c r="H331" i="1"/>
  <c r="I331" i="1"/>
  <c r="J332" i="1"/>
  <c r="H332" i="1"/>
  <c r="I332" i="1"/>
  <c r="J333" i="1"/>
  <c r="H333" i="1"/>
  <c r="I333" i="1"/>
  <c r="J334" i="1"/>
  <c r="H334" i="1"/>
  <c r="I334" i="1"/>
  <c r="J335" i="1"/>
  <c r="H335" i="1"/>
  <c r="I335" i="1"/>
  <c r="K335" i="1" s="1"/>
  <c r="J336" i="1"/>
  <c r="H336" i="1"/>
  <c r="I336" i="1"/>
  <c r="J337" i="1"/>
  <c r="H337" i="1"/>
  <c r="I337" i="1"/>
  <c r="J338" i="1"/>
  <c r="H338" i="1"/>
  <c r="I338" i="1"/>
  <c r="J339" i="1"/>
  <c r="H339" i="1"/>
  <c r="I339" i="1"/>
  <c r="J340" i="1"/>
  <c r="H340" i="1"/>
  <c r="I340" i="1"/>
  <c r="J341" i="1"/>
  <c r="H341" i="1"/>
  <c r="I341" i="1"/>
  <c r="K341" i="1" s="1"/>
  <c r="N341" i="1" s="1"/>
  <c r="O341" i="1" s="1"/>
  <c r="J342" i="1"/>
  <c r="H342" i="1"/>
  <c r="I342" i="1"/>
  <c r="J343" i="1"/>
  <c r="H343" i="1"/>
  <c r="I343" i="1"/>
  <c r="K343" i="1" s="1"/>
  <c r="J344" i="1"/>
  <c r="H344" i="1"/>
  <c r="I344" i="1"/>
  <c r="J345" i="1"/>
  <c r="H345" i="1"/>
  <c r="I345" i="1"/>
  <c r="J346" i="1"/>
  <c r="H346" i="1"/>
  <c r="I346" i="1"/>
  <c r="J347" i="1"/>
  <c r="H347" i="1"/>
  <c r="I347" i="1"/>
  <c r="J348" i="1"/>
  <c r="H348" i="1"/>
  <c r="I348" i="1"/>
  <c r="J349" i="1"/>
  <c r="H349" i="1"/>
  <c r="I349" i="1"/>
  <c r="J350" i="1"/>
  <c r="H350" i="1"/>
  <c r="I350" i="1"/>
  <c r="J351" i="1"/>
  <c r="H351" i="1"/>
  <c r="I351" i="1"/>
  <c r="J352" i="1"/>
  <c r="H352" i="1"/>
  <c r="I352" i="1"/>
  <c r="J353" i="1"/>
  <c r="H353" i="1"/>
  <c r="I353" i="1"/>
  <c r="J354" i="1"/>
  <c r="H354" i="1"/>
  <c r="I354" i="1"/>
  <c r="J355" i="1"/>
  <c r="H355" i="1"/>
  <c r="I355" i="1"/>
  <c r="J356" i="1"/>
  <c r="H356" i="1"/>
  <c r="I356" i="1"/>
  <c r="J357" i="1"/>
  <c r="H357" i="1"/>
  <c r="I357" i="1"/>
  <c r="K357" i="1" s="1"/>
  <c r="N357" i="1" s="1"/>
  <c r="O357" i="1" s="1"/>
  <c r="J358" i="1"/>
  <c r="H358" i="1"/>
  <c r="I358" i="1"/>
  <c r="J359" i="1"/>
  <c r="H359" i="1"/>
  <c r="I359" i="1"/>
  <c r="J360" i="1"/>
  <c r="H360" i="1"/>
  <c r="I360" i="1"/>
  <c r="J361" i="1"/>
  <c r="H361" i="1"/>
  <c r="I361" i="1"/>
  <c r="J362" i="1"/>
  <c r="H362" i="1"/>
  <c r="I362" i="1"/>
  <c r="J363" i="1"/>
  <c r="AA363" i="1" s="1"/>
  <c r="H363" i="1"/>
  <c r="I363" i="1"/>
  <c r="K363" i="1" s="1"/>
  <c r="N363" i="1" s="1"/>
  <c r="O363" i="1" s="1"/>
  <c r="J364" i="1"/>
  <c r="H364" i="1"/>
  <c r="I364" i="1"/>
  <c r="J365" i="1"/>
  <c r="H365" i="1"/>
  <c r="I365" i="1"/>
  <c r="J366" i="1"/>
  <c r="H366" i="1"/>
  <c r="I366" i="1"/>
  <c r="J367" i="1"/>
  <c r="H367" i="1"/>
  <c r="I367" i="1"/>
  <c r="J368" i="1"/>
  <c r="H368" i="1"/>
  <c r="I368" i="1"/>
  <c r="J369" i="1"/>
  <c r="H369" i="1"/>
  <c r="I369" i="1"/>
  <c r="J370" i="1"/>
  <c r="H370" i="1"/>
  <c r="I370" i="1"/>
  <c r="J371" i="1"/>
  <c r="H371" i="1"/>
  <c r="I371" i="1"/>
  <c r="J372" i="1"/>
  <c r="H372" i="1"/>
  <c r="I372" i="1"/>
  <c r="J373" i="1"/>
  <c r="H373" i="1"/>
  <c r="I373" i="1"/>
  <c r="J374" i="1"/>
  <c r="H374" i="1"/>
  <c r="I374" i="1"/>
  <c r="J375" i="1"/>
  <c r="H375" i="1"/>
  <c r="I375" i="1"/>
  <c r="J376" i="1"/>
  <c r="H376" i="1"/>
  <c r="I376" i="1"/>
  <c r="J377" i="1"/>
  <c r="H377" i="1"/>
  <c r="I377" i="1"/>
  <c r="J378" i="1"/>
  <c r="H378" i="1"/>
  <c r="I378" i="1"/>
  <c r="J379" i="1"/>
  <c r="H379" i="1"/>
  <c r="I379" i="1"/>
  <c r="K379" i="1" s="1"/>
  <c r="J380" i="1"/>
  <c r="H380" i="1"/>
  <c r="I380" i="1"/>
  <c r="J381" i="1"/>
  <c r="H381" i="1"/>
  <c r="I381" i="1"/>
  <c r="J382" i="1"/>
  <c r="H382" i="1"/>
  <c r="I382" i="1"/>
  <c r="J383" i="1"/>
  <c r="H383" i="1"/>
  <c r="I383" i="1"/>
  <c r="J384" i="1"/>
  <c r="H384" i="1"/>
  <c r="I384" i="1"/>
  <c r="J385" i="1"/>
  <c r="H385" i="1"/>
  <c r="I385" i="1"/>
  <c r="J386" i="1"/>
  <c r="H386" i="1"/>
  <c r="I386" i="1"/>
  <c r="J387" i="1"/>
  <c r="H387" i="1"/>
  <c r="I387" i="1"/>
  <c r="J388" i="1"/>
  <c r="H388" i="1"/>
  <c r="I388" i="1"/>
  <c r="J389" i="1"/>
  <c r="H389" i="1"/>
  <c r="I389" i="1"/>
  <c r="J390" i="1"/>
  <c r="H390" i="1"/>
  <c r="I390" i="1"/>
  <c r="J391" i="1"/>
  <c r="H391" i="1"/>
  <c r="I391" i="1"/>
  <c r="J392" i="1"/>
  <c r="H392" i="1"/>
  <c r="I392" i="1"/>
  <c r="J393" i="1"/>
  <c r="H393" i="1"/>
  <c r="I393" i="1"/>
  <c r="J394" i="1"/>
  <c r="H394" i="1"/>
  <c r="I394" i="1"/>
  <c r="J395" i="1"/>
  <c r="H395" i="1"/>
  <c r="I395" i="1"/>
  <c r="J396" i="1"/>
  <c r="H396" i="1"/>
  <c r="I396" i="1"/>
  <c r="J397" i="1"/>
  <c r="H397" i="1"/>
  <c r="I397" i="1"/>
  <c r="J398" i="1"/>
  <c r="H398" i="1"/>
  <c r="I398" i="1"/>
  <c r="J399" i="1"/>
  <c r="H399" i="1"/>
  <c r="I399" i="1"/>
  <c r="J400" i="1"/>
  <c r="H400" i="1"/>
  <c r="I400" i="1"/>
  <c r="J401" i="1"/>
  <c r="H401" i="1"/>
  <c r="I401" i="1"/>
  <c r="J402" i="1"/>
  <c r="H402" i="1"/>
  <c r="I402" i="1"/>
  <c r="J403" i="1"/>
  <c r="H403" i="1"/>
  <c r="I403" i="1"/>
  <c r="J404" i="1"/>
  <c r="H404" i="1"/>
  <c r="I404" i="1"/>
  <c r="J405" i="1"/>
  <c r="H405" i="1"/>
  <c r="I405" i="1"/>
  <c r="J406" i="1"/>
  <c r="H406" i="1"/>
  <c r="I406" i="1"/>
  <c r="J407" i="1"/>
  <c r="H407" i="1"/>
  <c r="I407" i="1"/>
  <c r="J408" i="1"/>
  <c r="H408" i="1"/>
  <c r="I408" i="1"/>
  <c r="J409" i="1"/>
  <c r="H409" i="1"/>
  <c r="I409" i="1"/>
  <c r="J410" i="1"/>
  <c r="H410" i="1"/>
  <c r="I410" i="1"/>
  <c r="J411" i="1"/>
  <c r="H411" i="1"/>
  <c r="I411" i="1"/>
  <c r="J412" i="1"/>
  <c r="H412" i="1"/>
  <c r="I412" i="1"/>
  <c r="J413" i="1"/>
  <c r="H413" i="1"/>
  <c r="I413" i="1"/>
  <c r="J414" i="1"/>
  <c r="H414" i="1"/>
  <c r="I414" i="1"/>
  <c r="J415" i="1"/>
  <c r="H415" i="1"/>
  <c r="I415" i="1"/>
  <c r="J416" i="1"/>
  <c r="H416" i="1"/>
  <c r="I416" i="1"/>
  <c r="J417" i="1"/>
  <c r="H417" i="1"/>
  <c r="I417" i="1"/>
  <c r="J418" i="1"/>
  <c r="H418" i="1"/>
  <c r="I418" i="1"/>
  <c r="J419" i="1"/>
  <c r="H419" i="1"/>
  <c r="I419" i="1"/>
  <c r="J420" i="1"/>
  <c r="H420" i="1"/>
  <c r="I420" i="1"/>
  <c r="J421" i="1"/>
  <c r="H421" i="1"/>
  <c r="I421" i="1"/>
  <c r="J422" i="1"/>
  <c r="H422" i="1"/>
  <c r="I422" i="1"/>
  <c r="J423" i="1"/>
  <c r="H423" i="1"/>
  <c r="I423" i="1"/>
  <c r="J424" i="1"/>
  <c r="H424" i="1"/>
  <c r="I424" i="1"/>
  <c r="J425" i="1"/>
  <c r="H425" i="1"/>
  <c r="I425" i="1"/>
  <c r="J426" i="1"/>
  <c r="H426" i="1"/>
  <c r="I426" i="1"/>
  <c r="J427" i="1"/>
  <c r="H427" i="1"/>
  <c r="I427" i="1"/>
  <c r="K427" i="1" s="1"/>
  <c r="J428" i="1"/>
  <c r="H428" i="1"/>
  <c r="I428" i="1"/>
  <c r="J429" i="1"/>
  <c r="H429" i="1"/>
  <c r="I429" i="1"/>
  <c r="J430" i="1"/>
  <c r="H430" i="1"/>
  <c r="I430" i="1"/>
  <c r="J431" i="1"/>
  <c r="H431" i="1"/>
  <c r="I431" i="1"/>
  <c r="J432" i="1"/>
  <c r="H432" i="1"/>
  <c r="I432" i="1"/>
  <c r="J433" i="1"/>
  <c r="H433" i="1"/>
  <c r="I433" i="1"/>
  <c r="J434" i="1"/>
  <c r="H434" i="1"/>
  <c r="I434" i="1"/>
  <c r="K434" i="1" s="1"/>
  <c r="J435" i="1"/>
  <c r="H435" i="1"/>
  <c r="I435" i="1"/>
  <c r="J436" i="1"/>
  <c r="H436" i="1"/>
  <c r="I436" i="1"/>
  <c r="J437" i="1"/>
  <c r="H437" i="1"/>
  <c r="I437" i="1"/>
  <c r="J438" i="1"/>
  <c r="H438" i="1"/>
  <c r="I438" i="1"/>
  <c r="J439" i="1"/>
  <c r="H439" i="1"/>
  <c r="I439" i="1"/>
  <c r="J440" i="1"/>
  <c r="H440" i="1"/>
  <c r="I440" i="1"/>
  <c r="J441" i="1"/>
  <c r="H441" i="1"/>
  <c r="I441" i="1"/>
  <c r="J442" i="1"/>
  <c r="H442" i="1"/>
  <c r="I442" i="1"/>
  <c r="J443" i="1"/>
  <c r="H443" i="1"/>
  <c r="I443" i="1"/>
  <c r="J444" i="1"/>
  <c r="H444" i="1"/>
  <c r="I444" i="1"/>
  <c r="J445" i="1"/>
  <c r="H445" i="1"/>
  <c r="I445" i="1"/>
  <c r="J446" i="1"/>
  <c r="H446" i="1"/>
  <c r="I446" i="1"/>
  <c r="J447" i="1"/>
  <c r="H447" i="1"/>
  <c r="I447" i="1"/>
  <c r="J448" i="1"/>
  <c r="H448" i="1"/>
  <c r="I448" i="1"/>
  <c r="J449" i="1"/>
  <c r="H449" i="1"/>
  <c r="I449" i="1"/>
  <c r="J450" i="1"/>
  <c r="N451" i="1"/>
  <c r="B28" i="4"/>
  <c r="B25" i="4"/>
  <c r="F448" i="6"/>
  <c r="F449" i="6"/>
  <c r="K251" i="1"/>
  <c r="K230" i="1"/>
  <c r="K267" i="1"/>
  <c r="N267" i="1" s="1"/>
  <c r="O267" i="1" s="1"/>
  <c r="N235" i="1"/>
  <c r="O235" i="1" s="1"/>
  <c r="K166" i="1"/>
  <c r="K150" i="1"/>
  <c r="N150" i="1" s="1"/>
  <c r="O150" i="1" s="1"/>
  <c r="N166" i="1"/>
  <c r="O166" i="1" s="1"/>
  <c r="K37" i="1"/>
  <c r="K108" i="1"/>
  <c r="K92" i="1"/>
  <c r="N92" i="1" s="1"/>
  <c r="O92" i="1" s="1"/>
  <c r="K60" i="1"/>
  <c r="K124" i="1"/>
  <c r="M124" i="1" s="1"/>
  <c r="K76" i="1"/>
  <c r="J427" i="6"/>
  <c r="J400" i="6"/>
  <c r="J376" i="6"/>
  <c r="J354" i="6"/>
  <c r="J327" i="6"/>
  <c r="J303" i="6"/>
  <c r="J280" i="6"/>
  <c r="J254" i="6"/>
  <c r="J228" i="6"/>
  <c r="J197" i="6"/>
  <c r="J162" i="6"/>
  <c r="J130" i="6"/>
  <c r="J100" i="6"/>
  <c r="J65" i="6"/>
  <c r="J33" i="6"/>
  <c r="K2" i="6"/>
  <c r="K410" i="6"/>
  <c r="K378" i="6"/>
  <c r="K345" i="6"/>
  <c r="K304" i="6"/>
  <c r="K266" i="6"/>
  <c r="K232" i="6"/>
  <c r="K191" i="6"/>
  <c r="K151" i="6"/>
  <c r="K108" i="6"/>
  <c r="K58" i="6"/>
  <c r="K15" i="6"/>
  <c r="G449" i="6"/>
  <c r="J439" i="6"/>
  <c r="J418" i="6"/>
  <c r="J391" i="6"/>
  <c r="J367" i="6"/>
  <c r="J344" i="6"/>
  <c r="J318" i="6"/>
  <c r="J294" i="6"/>
  <c r="J271" i="6"/>
  <c r="J245" i="6"/>
  <c r="J215" i="6"/>
  <c r="J185" i="6"/>
  <c r="J150" i="6"/>
  <c r="J118" i="6"/>
  <c r="J87" i="6"/>
  <c r="J53" i="6"/>
  <c r="J21" i="6"/>
  <c r="K433" i="6"/>
  <c r="K399" i="6"/>
  <c r="K367" i="6"/>
  <c r="K330" i="6"/>
  <c r="K289" i="6"/>
  <c r="K253" i="6"/>
  <c r="K217" i="6"/>
  <c r="K176" i="6"/>
  <c r="K133" i="6"/>
  <c r="K92" i="6"/>
  <c r="K42" i="6"/>
  <c r="J436" i="6"/>
  <c r="J413" i="6"/>
  <c r="J390" i="6"/>
  <c r="J364" i="6"/>
  <c r="J340" i="6"/>
  <c r="J317" i="6"/>
  <c r="J291" i="6"/>
  <c r="J267" i="6"/>
  <c r="J244" i="6"/>
  <c r="J212" i="6"/>
  <c r="J180" i="6"/>
  <c r="J149" i="6"/>
  <c r="J113" i="6"/>
  <c r="J81" i="6"/>
  <c r="J52" i="6"/>
  <c r="J15" i="6"/>
  <c r="K426" i="6"/>
  <c r="K396" i="6"/>
  <c r="K361" i="6"/>
  <c r="K324" i="6"/>
  <c r="K288" i="6"/>
  <c r="K247" i="6"/>
  <c r="K210" i="6"/>
  <c r="K175" i="6"/>
  <c r="K127" i="6"/>
  <c r="K82" i="6"/>
  <c r="K9" i="6"/>
  <c r="K17" i="6"/>
  <c r="K25" i="6"/>
  <c r="K33" i="6"/>
  <c r="K41" i="6"/>
  <c r="K49" i="6"/>
  <c r="K57" i="6"/>
  <c r="K65" i="6"/>
  <c r="K73" i="6"/>
  <c r="K81" i="6"/>
  <c r="K89" i="6"/>
  <c r="K97" i="6"/>
  <c r="K105" i="6"/>
  <c r="K113" i="6"/>
  <c r="K121" i="6"/>
  <c r="K129" i="6"/>
  <c r="K137" i="6"/>
  <c r="K145" i="6"/>
  <c r="K153" i="6"/>
  <c r="K161" i="6"/>
  <c r="K3" i="6"/>
  <c r="K11" i="6"/>
  <c r="K19" i="6"/>
  <c r="K27" i="6"/>
  <c r="K35" i="6"/>
  <c r="K43" i="6"/>
  <c r="K51" i="6"/>
  <c r="K59" i="6"/>
  <c r="K67" i="6"/>
  <c r="K75" i="6"/>
  <c r="K83" i="6"/>
  <c r="K91" i="6"/>
  <c r="K99" i="6"/>
  <c r="K107" i="6"/>
  <c r="K115" i="6"/>
  <c r="K123" i="6"/>
  <c r="K131" i="6"/>
  <c r="K139" i="6"/>
  <c r="K147" i="6"/>
  <c r="K155" i="6"/>
  <c r="K163" i="6"/>
  <c r="K171" i="6"/>
  <c r="K179" i="6"/>
  <c r="K187" i="6"/>
  <c r="K195" i="6"/>
  <c r="K203" i="6"/>
  <c r="K211" i="6"/>
  <c r="K219" i="6"/>
  <c r="K227" i="6"/>
  <c r="K235" i="6"/>
  <c r="K243" i="6"/>
  <c r="K251" i="6"/>
  <c r="K259" i="6"/>
  <c r="K267" i="6"/>
  <c r="K275" i="6"/>
  <c r="K283" i="6"/>
  <c r="K291" i="6"/>
  <c r="K299" i="6"/>
  <c r="K307" i="6"/>
  <c r="K315" i="6"/>
  <c r="K323" i="6"/>
  <c r="K331" i="6"/>
  <c r="K339" i="6"/>
  <c r="K347" i="6"/>
  <c r="K355" i="6"/>
  <c r="K363" i="6"/>
  <c r="K371" i="6"/>
  <c r="K379" i="6"/>
  <c r="K387" i="6"/>
  <c r="K395" i="6"/>
  <c r="K403" i="6"/>
  <c r="K411" i="6"/>
  <c r="K419" i="6"/>
  <c r="K427" i="6"/>
  <c r="K435" i="6"/>
  <c r="K443" i="6"/>
  <c r="J8" i="6"/>
  <c r="J16" i="6"/>
  <c r="J24" i="6"/>
  <c r="J32" i="6"/>
  <c r="J40" i="6"/>
  <c r="J48" i="6"/>
  <c r="J56" i="6"/>
  <c r="J64" i="6"/>
  <c r="J72" i="6"/>
  <c r="J80" i="6"/>
  <c r="J88" i="6"/>
  <c r="J96" i="6"/>
  <c r="J104" i="6"/>
  <c r="J112" i="6"/>
  <c r="J120" i="6"/>
  <c r="J128" i="6"/>
  <c r="J136" i="6"/>
  <c r="J144" i="6"/>
  <c r="J152" i="6"/>
  <c r="J160" i="6"/>
  <c r="J168" i="6"/>
  <c r="J176" i="6"/>
  <c r="J184" i="6"/>
  <c r="J192" i="6"/>
  <c r="J200" i="6"/>
  <c r="J208" i="6"/>
  <c r="J216" i="6"/>
  <c r="J224" i="6"/>
  <c r="J232" i="6"/>
  <c r="K6" i="6"/>
  <c r="K14" i="6"/>
  <c r="K22" i="6"/>
  <c r="K30" i="6"/>
  <c r="K38" i="6"/>
  <c r="K46" i="6"/>
  <c r="K54" i="6"/>
  <c r="K62" i="6"/>
  <c r="K70" i="6"/>
  <c r="K78" i="6"/>
  <c r="K86" i="6"/>
  <c r="K94" i="6"/>
  <c r="K102" i="6"/>
  <c r="K110" i="6"/>
  <c r="K118" i="6"/>
  <c r="K126" i="6"/>
  <c r="K134" i="6"/>
  <c r="K142" i="6"/>
  <c r="K150" i="6"/>
  <c r="K158" i="6"/>
  <c r="K166" i="6"/>
  <c r="K174" i="6"/>
  <c r="K182" i="6"/>
  <c r="K190" i="6"/>
  <c r="K198" i="6"/>
  <c r="K206" i="6"/>
  <c r="K214" i="6"/>
  <c r="K222" i="6"/>
  <c r="K230" i="6"/>
  <c r="K238" i="6"/>
  <c r="K246" i="6"/>
  <c r="K254" i="6"/>
  <c r="K262" i="6"/>
  <c r="K270" i="6"/>
  <c r="K278" i="6"/>
  <c r="K286" i="6"/>
  <c r="K294" i="6"/>
  <c r="K302" i="6"/>
  <c r="K310" i="6"/>
  <c r="K318" i="6"/>
  <c r="K326" i="6"/>
  <c r="K334" i="6"/>
  <c r="K342" i="6"/>
  <c r="K350" i="6"/>
  <c r="K358" i="6"/>
  <c r="K366" i="6"/>
  <c r="K374" i="6"/>
  <c r="K382" i="6"/>
  <c r="K390" i="6"/>
  <c r="K398" i="6"/>
  <c r="K406" i="6"/>
  <c r="K414" i="6"/>
  <c r="K422" i="6"/>
  <c r="K430" i="6"/>
  <c r="K438" i="6"/>
  <c r="J3" i="6"/>
  <c r="J11" i="6"/>
  <c r="J19" i="6"/>
  <c r="J27" i="6"/>
  <c r="J35" i="6"/>
  <c r="J43" i="6"/>
  <c r="J51" i="6"/>
  <c r="J59" i="6"/>
  <c r="J67" i="6"/>
  <c r="J75" i="6"/>
  <c r="J83" i="6"/>
  <c r="J91" i="6"/>
  <c r="J99" i="6"/>
  <c r="J107" i="6"/>
  <c r="J115" i="6"/>
  <c r="J123" i="6"/>
  <c r="J131" i="6"/>
  <c r="J139" i="6"/>
  <c r="J147" i="6"/>
  <c r="J155" i="6"/>
  <c r="J163" i="6"/>
  <c r="J171" i="6"/>
  <c r="J179" i="6"/>
  <c r="J187" i="6"/>
  <c r="J195" i="6"/>
  <c r="J203" i="6"/>
  <c r="J211" i="6"/>
  <c r="J219" i="6"/>
  <c r="J227" i="6"/>
  <c r="J235" i="6"/>
  <c r="K13" i="6"/>
  <c r="K26" i="6"/>
  <c r="K39" i="6"/>
  <c r="K52" i="6"/>
  <c r="K64" i="6"/>
  <c r="K77" i="6"/>
  <c r="K90" i="6"/>
  <c r="K103" i="6"/>
  <c r="K116" i="6"/>
  <c r="K128" i="6"/>
  <c r="K141" i="6"/>
  <c r="K154" i="6"/>
  <c r="K167" i="6"/>
  <c r="K177" i="6"/>
  <c r="K188" i="6"/>
  <c r="K199" i="6"/>
  <c r="K209" i="6"/>
  <c r="K220" i="6"/>
  <c r="K231" i="6"/>
  <c r="K241" i="6"/>
  <c r="K252" i="6"/>
  <c r="K263" i="6"/>
  <c r="K273" i="6"/>
  <c r="K284" i="6"/>
  <c r="K295" i="6"/>
  <c r="K305" i="6"/>
  <c r="K316" i="6"/>
  <c r="K327" i="6"/>
  <c r="K337" i="6"/>
  <c r="K348" i="6"/>
  <c r="K359" i="6"/>
  <c r="K8" i="6"/>
  <c r="K21" i="6"/>
  <c r="K34" i="6"/>
  <c r="K47" i="6"/>
  <c r="K60" i="6"/>
  <c r="K72" i="6"/>
  <c r="K85" i="6"/>
  <c r="K98" i="6"/>
  <c r="K111" i="6"/>
  <c r="K124" i="6"/>
  <c r="K136" i="6"/>
  <c r="K149" i="6"/>
  <c r="K162" i="6"/>
  <c r="K173" i="6"/>
  <c r="K184" i="6"/>
  <c r="K194" i="6"/>
  <c r="K205" i="6"/>
  <c r="K216" i="6"/>
  <c r="K226" i="6"/>
  <c r="K237" i="6"/>
  <c r="K248" i="6"/>
  <c r="K258" i="6"/>
  <c r="K269" i="6"/>
  <c r="K280" i="6"/>
  <c r="K290" i="6"/>
  <c r="K301" i="6"/>
  <c r="K312" i="6"/>
  <c r="K322" i="6"/>
  <c r="K333" i="6"/>
  <c r="K344" i="6"/>
  <c r="K354" i="6"/>
  <c r="K365" i="6"/>
  <c r="K376" i="6"/>
  <c r="K386" i="6"/>
  <c r="K397" i="6"/>
  <c r="K408" i="6"/>
  <c r="K418" i="6"/>
  <c r="K429" i="6"/>
  <c r="K440" i="6"/>
  <c r="J7" i="6"/>
  <c r="J18" i="6"/>
  <c r="J29" i="6"/>
  <c r="J39" i="6"/>
  <c r="J50" i="6"/>
  <c r="J61" i="6"/>
  <c r="J71" i="6"/>
  <c r="J82" i="6"/>
  <c r="J93" i="6"/>
  <c r="J103" i="6"/>
  <c r="J114" i="6"/>
  <c r="J125" i="6"/>
  <c r="J135" i="6"/>
  <c r="J146" i="6"/>
  <c r="J157" i="6"/>
  <c r="J167" i="6"/>
  <c r="J178" i="6"/>
  <c r="J189" i="6"/>
  <c r="J199" i="6"/>
  <c r="J210" i="6"/>
  <c r="J221" i="6"/>
  <c r="J231" i="6"/>
  <c r="J241" i="6"/>
  <c r="J249" i="6"/>
  <c r="J257" i="6"/>
  <c r="J265" i="6"/>
  <c r="J273" i="6"/>
  <c r="J281" i="6"/>
  <c r="J289" i="6"/>
  <c r="J297" i="6"/>
  <c r="J305" i="6"/>
  <c r="J313" i="6"/>
  <c r="J321" i="6"/>
  <c r="J329" i="6"/>
  <c r="J337" i="6"/>
  <c r="J345" i="6"/>
  <c r="J353" i="6"/>
  <c r="J361" i="6"/>
  <c r="J369" i="6"/>
  <c r="J377" i="6"/>
  <c r="J385" i="6"/>
  <c r="J393" i="6"/>
  <c r="J401" i="6"/>
  <c r="J409" i="6"/>
  <c r="J417" i="6"/>
  <c r="J425" i="6"/>
  <c r="J438" i="6"/>
  <c r="J430" i="6"/>
  <c r="J421" i="6"/>
  <c r="J412" i="6"/>
  <c r="J403" i="6"/>
  <c r="J394" i="6"/>
  <c r="J384" i="6"/>
  <c r="J375" i="6"/>
  <c r="J366" i="6"/>
  <c r="J357" i="6"/>
  <c r="J348" i="6"/>
  <c r="J339" i="6"/>
  <c r="J330" i="6"/>
  <c r="J320" i="6"/>
  <c r="J311" i="6"/>
  <c r="J302" i="6"/>
  <c r="J293" i="6"/>
  <c r="J284" i="6"/>
  <c r="J275" i="6"/>
  <c r="J266" i="6"/>
  <c r="J256" i="6"/>
  <c r="J247" i="6"/>
  <c r="J238" i="6"/>
  <c r="J226" i="6"/>
  <c r="J214" i="6"/>
  <c r="J202" i="6"/>
  <c r="J190" i="6"/>
  <c r="J177" i="6"/>
  <c r="J165" i="6"/>
  <c r="J153" i="6"/>
  <c r="J141" i="6"/>
  <c r="J129" i="6"/>
  <c r="J117" i="6"/>
  <c r="J105" i="6"/>
  <c r="J92" i="6"/>
  <c r="J79" i="6"/>
  <c r="J68" i="6"/>
  <c r="J55" i="6"/>
  <c r="J44" i="6"/>
  <c r="J31" i="6"/>
  <c r="J20" i="6"/>
  <c r="J6" i="6"/>
  <c r="K437" i="6"/>
  <c r="K425" i="6"/>
  <c r="K413" i="6"/>
  <c r="K401" i="6"/>
  <c r="K389" i="6"/>
  <c r="K377" i="6"/>
  <c r="K364" i="6"/>
  <c r="K351" i="6"/>
  <c r="K336" i="6"/>
  <c r="K321" i="6"/>
  <c r="K308" i="6"/>
  <c r="K293" i="6"/>
  <c r="K279" i="6"/>
  <c r="K265" i="6"/>
  <c r="K250" i="6"/>
  <c r="K236" i="6"/>
  <c r="K223" i="6"/>
  <c r="K208" i="6"/>
  <c r="K193" i="6"/>
  <c r="K180" i="6"/>
  <c r="K165" i="6"/>
  <c r="K148" i="6"/>
  <c r="K132" i="6"/>
  <c r="K114" i="6"/>
  <c r="K96" i="6"/>
  <c r="K80" i="6"/>
  <c r="K63" i="6"/>
  <c r="K45" i="6"/>
  <c r="K29" i="6"/>
  <c r="K12" i="6"/>
  <c r="J2" i="6"/>
  <c r="J437" i="6"/>
  <c r="J429" i="6"/>
  <c r="J420" i="6"/>
  <c r="J411" i="6"/>
  <c r="J402" i="6"/>
  <c r="J392" i="6"/>
  <c r="J383" i="6"/>
  <c r="J374" i="6"/>
  <c r="J365" i="6"/>
  <c r="J356" i="6"/>
  <c r="J347" i="6"/>
  <c r="J338" i="6"/>
  <c r="J328" i="6"/>
  <c r="J319" i="6"/>
  <c r="J310" i="6"/>
  <c r="J301" i="6"/>
  <c r="J292" i="6"/>
  <c r="J283" i="6"/>
  <c r="J274" i="6"/>
  <c r="J264" i="6"/>
  <c r="J255" i="6"/>
  <c r="J246" i="6"/>
  <c r="J237" i="6"/>
  <c r="J225" i="6"/>
  <c r="J213" i="6"/>
  <c r="J201" i="6"/>
  <c r="J188" i="6"/>
  <c r="J175" i="6"/>
  <c r="J164" i="6"/>
  <c r="J151" i="6"/>
  <c r="J140" i="6"/>
  <c r="J127" i="6"/>
  <c r="J116" i="6"/>
  <c r="J102" i="6"/>
  <c r="J90" i="6"/>
  <c r="J78" i="6"/>
  <c r="J66" i="6"/>
  <c r="J54" i="6"/>
  <c r="J42" i="6"/>
  <c r="J30" i="6"/>
  <c r="J17" i="6"/>
  <c r="J5" i="6"/>
  <c r="K436" i="6"/>
  <c r="K424" i="6"/>
  <c r="K412" i="6"/>
  <c r="K400" i="6"/>
  <c r="K388" i="6"/>
  <c r="K375" i="6"/>
  <c r="K362" i="6"/>
  <c r="K349" i="6"/>
  <c r="K335" i="6"/>
  <c r="K320" i="6"/>
  <c r="K306" i="6"/>
  <c r="K292" i="6"/>
  <c r="K277" i="6"/>
  <c r="K264" i="6"/>
  <c r="K249" i="6"/>
  <c r="K234" i="6"/>
  <c r="K221" i="6"/>
  <c r="K207" i="6"/>
  <c r="K192" i="6"/>
  <c r="K178" i="6"/>
  <c r="K164" i="6"/>
  <c r="K146" i="6"/>
  <c r="K130" i="6"/>
  <c r="K112" i="6"/>
  <c r="K95" i="6"/>
  <c r="K79" i="6"/>
  <c r="K61" i="6"/>
  <c r="K44" i="6"/>
  <c r="K28" i="6"/>
  <c r="K10" i="6"/>
  <c r="J442" i="6"/>
  <c r="J434" i="6"/>
  <c r="J426" i="6"/>
  <c r="J416" i="6"/>
  <c r="J407" i="6"/>
  <c r="J398" i="6"/>
  <c r="J389" i="6"/>
  <c r="J380" i="6"/>
  <c r="J371" i="6"/>
  <c r="J362" i="6"/>
  <c r="J352" i="6"/>
  <c r="J343" i="6"/>
  <c r="J334" i="6"/>
  <c r="J325" i="6"/>
  <c r="J316" i="6"/>
  <c r="J307" i="6"/>
  <c r="J298" i="6"/>
  <c r="J288" i="6"/>
  <c r="J279" i="6"/>
  <c r="J270" i="6"/>
  <c r="J261" i="6"/>
  <c r="J252" i="6"/>
  <c r="J243" i="6"/>
  <c r="J233" i="6"/>
  <c r="J220" i="6"/>
  <c r="J207" i="6"/>
  <c r="J196" i="6"/>
  <c r="J183" i="6"/>
  <c r="J172" i="6"/>
  <c r="J159" i="6"/>
  <c r="J148" i="6"/>
  <c r="J134" i="6"/>
  <c r="J122" i="6"/>
  <c r="J110" i="6"/>
  <c r="J98" i="6"/>
  <c r="J86" i="6"/>
  <c r="J74" i="6"/>
  <c r="J62" i="6"/>
  <c r="J49" i="6"/>
  <c r="J37" i="6"/>
  <c r="J25" i="6"/>
  <c r="J13" i="6"/>
  <c r="K444" i="6"/>
  <c r="K432" i="6"/>
  <c r="K420" i="6"/>
  <c r="K407" i="6"/>
  <c r="K394" i="6"/>
  <c r="K383" i="6"/>
  <c r="K370" i="6"/>
  <c r="K357" i="6"/>
  <c r="K343" i="6"/>
  <c r="K329" i="6"/>
  <c r="K314" i="6"/>
  <c r="K300" i="6"/>
  <c r="K287" i="6"/>
  <c r="K272" i="6"/>
  <c r="K257" i="6"/>
  <c r="K244" i="6"/>
  <c r="K229" i="6"/>
  <c r="K215" i="6"/>
  <c r="K201" i="6"/>
  <c r="K186" i="6"/>
  <c r="K172" i="6"/>
  <c r="K157" i="6"/>
  <c r="K140" i="6"/>
  <c r="K122" i="6"/>
  <c r="K106" i="6"/>
  <c r="K88" i="6"/>
  <c r="K71" i="6"/>
  <c r="K55" i="6"/>
  <c r="K37" i="6"/>
  <c r="K20" i="6"/>
  <c r="K4" i="6"/>
  <c r="J441" i="6"/>
  <c r="J433" i="6"/>
  <c r="J424" i="6"/>
  <c r="J415" i="6"/>
  <c r="J406" i="6"/>
  <c r="J397" i="6"/>
  <c r="J388" i="6"/>
  <c r="J379" i="6"/>
  <c r="J370" i="6"/>
  <c r="J360" i="6"/>
  <c r="J351" i="6"/>
  <c r="J342" i="6"/>
  <c r="J333" i="6"/>
  <c r="J324" i="6"/>
  <c r="J315" i="6"/>
  <c r="J306" i="6"/>
  <c r="J296" i="6"/>
  <c r="J287" i="6"/>
  <c r="J278" i="6"/>
  <c r="J269" i="6"/>
  <c r="J260" i="6"/>
  <c r="J251" i="6"/>
  <c r="J242" i="6"/>
  <c r="J230" i="6"/>
  <c r="J218" i="6"/>
  <c r="J206" i="6"/>
  <c r="J194" i="6"/>
  <c r="J182" i="6"/>
  <c r="J170" i="6"/>
  <c r="J158" i="6"/>
  <c r="J145" i="6"/>
  <c r="J133" i="6"/>
  <c r="J121" i="6"/>
  <c r="J109" i="6"/>
  <c r="J97" i="6"/>
  <c r="J85" i="6"/>
  <c r="J73" i="6"/>
  <c r="J60" i="6"/>
  <c r="J47" i="6"/>
  <c r="J36" i="6"/>
  <c r="J23" i="6"/>
  <c r="J12" i="6"/>
  <c r="K442" i="6"/>
  <c r="K431" i="6"/>
  <c r="K417" i="6"/>
  <c r="K405" i="6"/>
  <c r="K393" i="6"/>
  <c r="K381" i="6"/>
  <c r="K369" i="6"/>
  <c r="K356" i="6"/>
  <c r="K341" i="6"/>
  <c r="K328" i="6"/>
  <c r="K313" i="6"/>
  <c r="K298" i="6"/>
  <c r="K285" i="6"/>
  <c r="K271" i="6"/>
  <c r="K256" i="6"/>
  <c r="K242" i="6"/>
  <c r="K228" i="6"/>
  <c r="K213" i="6"/>
  <c r="K200" i="6"/>
  <c r="K185" i="6"/>
  <c r="K170" i="6"/>
  <c r="K156" i="6"/>
  <c r="K138" i="6"/>
  <c r="K120" i="6"/>
  <c r="K104" i="6"/>
  <c r="K87" i="6"/>
  <c r="K69" i="6"/>
  <c r="K53" i="6"/>
  <c r="K36" i="6"/>
  <c r="K18" i="6"/>
  <c r="J440" i="6"/>
  <c r="J432" i="6"/>
  <c r="J423" i="6"/>
  <c r="J414" i="6"/>
  <c r="J405" i="6"/>
  <c r="J396" i="6"/>
  <c r="J387" i="6"/>
  <c r="J378" i="6"/>
  <c r="J368" i="6"/>
  <c r="J359" i="6"/>
  <c r="J350" i="6"/>
  <c r="J341" i="6"/>
  <c r="J332" i="6"/>
  <c r="J323" i="6"/>
  <c r="J314" i="6"/>
  <c r="J304" i="6"/>
  <c r="J295" i="6"/>
  <c r="J286" i="6"/>
  <c r="J277" i="6"/>
  <c r="J268" i="6"/>
  <c r="J259" i="6"/>
  <c r="J250" i="6"/>
  <c r="J240" i="6"/>
  <c r="J229" i="6"/>
  <c r="J217" i="6"/>
  <c r="J205" i="6"/>
  <c r="J193" i="6"/>
  <c r="J181" i="6"/>
  <c r="J169" i="6"/>
  <c r="J156" i="6"/>
  <c r="J143" i="6"/>
  <c r="J132" i="6"/>
  <c r="J119" i="6"/>
  <c r="J108" i="6"/>
  <c r="J95" i="6"/>
  <c r="J84" i="6"/>
  <c r="J70" i="6"/>
  <c r="J58" i="6"/>
  <c r="J46" i="6"/>
  <c r="J34" i="6"/>
  <c r="J22" i="6"/>
  <c r="J10" i="6"/>
  <c r="K441" i="6"/>
  <c r="K428" i="6"/>
  <c r="K416" i="6"/>
  <c r="K404" i="6"/>
  <c r="K392" i="6"/>
  <c r="K380" i="6"/>
  <c r="K368" i="6"/>
  <c r="K353" i="6"/>
  <c r="K340" i="6"/>
  <c r="K325" i="6"/>
  <c r="K311" i="6"/>
  <c r="K297" i="6"/>
  <c r="K282" i="6"/>
  <c r="K268" i="6"/>
  <c r="K255" i="6"/>
  <c r="K240" i="6"/>
  <c r="K225" i="6"/>
  <c r="K212" i="6"/>
  <c r="K197" i="6"/>
  <c r="K183" i="6"/>
  <c r="K169" i="6"/>
  <c r="K152" i="6"/>
  <c r="K135" i="6"/>
  <c r="K119" i="6"/>
  <c r="K101" i="6"/>
  <c r="K84" i="6"/>
  <c r="K68" i="6"/>
  <c r="K50" i="6"/>
  <c r="K32" i="6"/>
  <c r="K16" i="6"/>
  <c r="G448" i="6" l="1"/>
  <c r="K429" i="1"/>
  <c r="K349" i="1"/>
  <c r="N349" i="1" s="1"/>
  <c r="O349" i="1" s="1"/>
  <c r="K264" i="1"/>
  <c r="K248" i="1"/>
  <c r="N248" i="1" s="1"/>
  <c r="O248" i="1" s="1"/>
  <c r="K205" i="1"/>
  <c r="K184" i="1"/>
  <c r="K163" i="1"/>
  <c r="N163" i="1" s="1"/>
  <c r="O163" i="1" s="1"/>
  <c r="K147" i="1"/>
  <c r="N147" i="1" s="1"/>
  <c r="O147" i="1" s="1"/>
  <c r="K57" i="1"/>
  <c r="N57" i="1" s="1"/>
  <c r="O57" i="1" s="1"/>
  <c r="K36" i="1"/>
  <c r="K20" i="1"/>
  <c r="AA20" i="1" s="1"/>
  <c r="J386" i="6"/>
  <c r="J309" i="6"/>
  <c r="J234" i="6"/>
  <c r="J126" i="6"/>
  <c r="J26" i="6"/>
  <c r="K360" i="6"/>
  <c r="K239" i="6"/>
  <c r="K109" i="6"/>
  <c r="M215" i="1"/>
  <c r="K444" i="1"/>
  <c r="M444" i="1" s="1"/>
  <c r="K252" i="1"/>
  <c r="L252" i="1" s="1"/>
  <c r="K167" i="1"/>
  <c r="N167" i="1" s="1"/>
  <c r="O167" i="1" s="1"/>
  <c r="K114" i="1"/>
  <c r="K77" i="1"/>
  <c r="N77" i="1" s="1"/>
  <c r="O77" i="1" s="1"/>
  <c r="J373" i="6"/>
  <c r="J299" i="6"/>
  <c r="J209" i="6"/>
  <c r="J106" i="6"/>
  <c r="J4" i="6"/>
  <c r="K338" i="6"/>
  <c r="K218" i="6"/>
  <c r="K76" i="6"/>
  <c r="K451" i="6" s="1"/>
  <c r="J443" i="6"/>
  <c r="J363" i="6"/>
  <c r="J285" i="6"/>
  <c r="J198" i="6"/>
  <c r="J94" i="6"/>
  <c r="K434" i="6"/>
  <c r="K319" i="6"/>
  <c r="K202" i="6"/>
  <c r="K66" i="6"/>
  <c r="K198" i="1"/>
  <c r="N198" i="1" s="1"/>
  <c r="O198" i="1" s="1"/>
  <c r="J435" i="6"/>
  <c r="J358" i="6"/>
  <c r="J282" i="6"/>
  <c r="J191" i="6"/>
  <c r="J89" i="6"/>
  <c r="K423" i="6"/>
  <c r="K317" i="6"/>
  <c r="K196" i="6"/>
  <c r="K56" i="6"/>
  <c r="G451" i="6"/>
  <c r="J431" i="6"/>
  <c r="J355" i="6"/>
  <c r="J276" i="6"/>
  <c r="J186" i="6"/>
  <c r="J77" i="6"/>
  <c r="K421" i="6"/>
  <c r="K309" i="6"/>
  <c r="K189" i="6"/>
  <c r="K48" i="6"/>
  <c r="G452" i="6"/>
  <c r="L166" i="1"/>
  <c r="J428" i="6"/>
  <c r="J349" i="6"/>
  <c r="J272" i="6"/>
  <c r="J174" i="6"/>
  <c r="J76" i="6"/>
  <c r="K415" i="6"/>
  <c r="K303" i="6"/>
  <c r="K181" i="6"/>
  <c r="K31" i="6"/>
  <c r="K426" i="1"/>
  <c r="N426" i="1" s="1"/>
  <c r="O426" i="1" s="1"/>
  <c r="J422" i="6"/>
  <c r="J346" i="6"/>
  <c r="J263" i="6"/>
  <c r="J173" i="6"/>
  <c r="J69" i="6"/>
  <c r="J448" i="6" s="1"/>
  <c r="K409" i="6"/>
  <c r="K296" i="6"/>
  <c r="K168" i="6"/>
  <c r="K24" i="6"/>
  <c r="K448" i="6" s="1"/>
  <c r="K436" i="1"/>
  <c r="U437" i="1" s="1"/>
  <c r="V437" i="1" s="1"/>
  <c r="W437" i="1" s="1"/>
  <c r="X437" i="1" s="1"/>
  <c r="K244" i="1"/>
  <c r="L244" i="1" s="1"/>
  <c r="K196" i="1"/>
  <c r="L196" i="1" s="1"/>
  <c r="K159" i="1"/>
  <c r="AA159" i="1" s="1"/>
  <c r="K48" i="1"/>
  <c r="L48" i="1" s="1"/>
  <c r="J410" i="6"/>
  <c r="J335" i="6"/>
  <c r="J258" i="6"/>
  <c r="J161" i="6"/>
  <c r="J57" i="6"/>
  <c r="K391" i="6"/>
  <c r="K276" i="6"/>
  <c r="K159" i="6"/>
  <c r="K7" i="6"/>
  <c r="K441" i="1"/>
  <c r="U442" i="1" s="1"/>
  <c r="V442" i="1" s="1"/>
  <c r="W442" i="1" s="1"/>
  <c r="X442" i="1" s="1"/>
  <c r="K377" i="1"/>
  <c r="N377" i="1" s="1"/>
  <c r="O377" i="1" s="1"/>
  <c r="K185" i="1"/>
  <c r="N185" i="1" s="1"/>
  <c r="O185" i="1" s="1"/>
  <c r="K148" i="1"/>
  <c r="N148" i="1" s="1"/>
  <c r="O148" i="1" s="1"/>
  <c r="K127" i="1"/>
  <c r="AA127" i="1" s="1"/>
  <c r="K21" i="1"/>
  <c r="M21" i="1" s="1"/>
  <c r="J408" i="6"/>
  <c r="J331" i="6"/>
  <c r="J253" i="6"/>
  <c r="J154" i="6"/>
  <c r="J45" i="6"/>
  <c r="K385" i="6"/>
  <c r="K274" i="6"/>
  <c r="K144" i="6"/>
  <c r="K5" i="6"/>
  <c r="K449" i="6" s="1"/>
  <c r="J404" i="6"/>
  <c r="J326" i="6"/>
  <c r="J248" i="6"/>
  <c r="J142" i="6"/>
  <c r="J41" i="6"/>
  <c r="K384" i="6"/>
  <c r="K261" i="6"/>
  <c r="K143" i="6"/>
  <c r="K387" i="1"/>
  <c r="N387" i="1" s="1"/>
  <c r="O387" i="1" s="1"/>
  <c r="K371" i="1"/>
  <c r="K259" i="1"/>
  <c r="N259" i="1" s="1"/>
  <c r="O259" i="1" s="1"/>
  <c r="K254" i="1"/>
  <c r="M254" i="1" s="1"/>
  <c r="K68" i="1"/>
  <c r="N68" i="1" s="1"/>
  <c r="O68" i="1" s="1"/>
  <c r="J399" i="6"/>
  <c r="J322" i="6"/>
  <c r="J239" i="6"/>
  <c r="J138" i="6"/>
  <c r="J451" i="6" s="1"/>
  <c r="J38" i="6"/>
  <c r="J452" i="6" s="1"/>
  <c r="K373" i="6"/>
  <c r="K260" i="6"/>
  <c r="K237" i="1"/>
  <c r="N237" i="1" s="1"/>
  <c r="O237" i="1" s="1"/>
  <c r="K362" i="1"/>
  <c r="L52" i="1"/>
  <c r="K229" i="1"/>
  <c r="N229" i="1" s="1"/>
  <c r="O229" i="1" s="1"/>
  <c r="K386" i="1"/>
  <c r="AA386" i="1" s="1"/>
  <c r="K346" i="1"/>
  <c r="M346" i="1" s="1"/>
  <c r="K359" i="1"/>
  <c r="N359" i="1" s="1"/>
  <c r="O359" i="1" s="1"/>
  <c r="K109" i="1"/>
  <c r="M109" i="1" s="1"/>
  <c r="N272" i="1"/>
  <c r="O272" i="1" s="1"/>
  <c r="AA272" i="1"/>
  <c r="K189" i="1"/>
  <c r="M189" i="1" s="1"/>
  <c r="K99" i="1"/>
  <c r="M99" i="1" s="1"/>
  <c r="K293" i="1"/>
  <c r="N293" i="1" s="1"/>
  <c r="O293" i="1" s="1"/>
  <c r="AA184" i="1"/>
  <c r="K70" i="1"/>
  <c r="N70" i="1" s="1"/>
  <c r="O70" i="1" s="1"/>
  <c r="K188" i="1"/>
  <c r="N188" i="1" s="1"/>
  <c r="O188" i="1" s="1"/>
  <c r="N13" i="1"/>
  <c r="O13" i="1" s="1"/>
  <c r="L13" i="1"/>
  <c r="AA240" i="1"/>
  <c r="K389" i="1"/>
  <c r="N389" i="1" s="1"/>
  <c r="O389" i="1" s="1"/>
  <c r="AA163" i="1"/>
  <c r="M155" i="1"/>
  <c r="L147" i="1"/>
  <c r="K123" i="1"/>
  <c r="L123" i="1" s="1"/>
  <c r="K115" i="1"/>
  <c r="L115" i="1" s="1"/>
  <c r="K91" i="1"/>
  <c r="N91" i="1" s="1"/>
  <c r="O91" i="1" s="1"/>
  <c r="K54" i="1"/>
  <c r="M54" i="1" s="1"/>
  <c r="AA341" i="1"/>
  <c r="K298" i="1"/>
  <c r="N298" i="1" s="1"/>
  <c r="O298" i="1" s="1"/>
  <c r="K290" i="1"/>
  <c r="N290" i="1" s="1"/>
  <c r="O290" i="1" s="1"/>
  <c r="K234" i="1"/>
  <c r="AA234" i="1" s="1"/>
  <c r="K367" i="1"/>
  <c r="N367" i="1" s="1"/>
  <c r="O367" i="1" s="1"/>
  <c r="AA207" i="1"/>
  <c r="N124" i="1"/>
  <c r="O124" i="1" s="1"/>
  <c r="L211" i="1"/>
  <c r="K424" i="1"/>
  <c r="AA424" i="1" s="1"/>
  <c r="K416" i="1"/>
  <c r="L416" i="1" s="1"/>
  <c r="K408" i="1"/>
  <c r="N408" i="1" s="1"/>
  <c r="O408" i="1" s="1"/>
  <c r="K384" i="1"/>
  <c r="N384" i="1" s="1"/>
  <c r="O384" i="1" s="1"/>
  <c r="K176" i="1"/>
  <c r="N176" i="1" s="1"/>
  <c r="O176" i="1" s="1"/>
  <c r="K142" i="1"/>
  <c r="N142" i="1" s="1"/>
  <c r="O142" i="1" s="1"/>
  <c r="K134" i="1"/>
  <c r="N134" i="1" s="1"/>
  <c r="O134" i="1" s="1"/>
  <c r="K118" i="1"/>
  <c r="N118" i="1" s="1"/>
  <c r="O118" i="1" s="1"/>
  <c r="K113" i="1"/>
  <c r="N113" i="1" s="1"/>
  <c r="O113" i="1" s="1"/>
  <c r="K381" i="1"/>
  <c r="N381" i="1" s="1"/>
  <c r="O381" i="1" s="1"/>
  <c r="K181" i="1"/>
  <c r="M181" i="1" s="1"/>
  <c r="K168" i="1"/>
  <c r="N168" i="1" s="1"/>
  <c r="O168" i="1" s="1"/>
  <c r="K144" i="1"/>
  <c r="M144" i="1" s="1"/>
  <c r="K83" i="1"/>
  <c r="N83" i="1" s="1"/>
  <c r="O83" i="1" s="1"/>
  <c r="M57" i="1"/>
  <c r="K338" i="1"/>
  <c r="AA338" i="1" s="1"/>
  <c r="K330" i="1"/>
  <c r="N330" i="1" s="1"/>
  <c r="O330" i="1" s="1"/>
  <c r="K258" i="1"/>
  <c r="N258" i="1" s="1"/>
  <c r="O258" i="1" s="1"/>
  <c r="AA237" i="1"/>
  <c r="K311" i="1"/>
  <c r="M311" i="1" s="1"/>
  <c r="K125" i="1"/>
  <c r="AA125" i="1" s="1"/>
  <c r="K228" i="1"/>
  <c r="L228" i="1" s="1"/>
  <c r="K220" i="1"/>
  <c r="AA220" i="1" s="1"/>
  <c r="L215" i="1"/>
  <c r="K204" i="1"/>
  <c r="AA204" i="1" s="1"/>
  <c r="M72" i="1"/>
  <c r="AA436" i="1"/>
  <c r="K358" i="1"/>
  <c r="L358" i="1" s="1"/>
  <c r="K342" i="1"/>
  <c r="N342" i="1" s="1"/>
  <c r="O342" i="1" s="1"/>
  <c r="K334" i="1"/>
  <c r="N334" i="1" s="1"/>
  <c r="O334" i="1" s="1"/>
  <c r="K270" i="1"/>
  <c r="AA270" i="1" s="1"/>
  <c r="K262" i="1"/>
  <c r="AA262" i="1" s="1"/>
  <c r="K190" i="1"/>
  <c r="N190" i="1" s="1"/>
  <c r="O190" i="1" s="1"/>
  <c r="K116" i="1"/>
  <c r="N116" i="1" s="1"/>
  <c r="O116" i="1" s="1"/>
  <c r="K173" i="1"/>
  <c r="L173" i="1" s="1"/>
  <c r="K152" i="1"/>
  <c r="N152" i="1" s="1"/>
  <c r="O152" i="1" s="1"/>
  <c r="AA357" i="1"/>
  <c r="K354" i="1"/>
  <c r="N354" i="1" s="1"/>
  <c r="O354" i="1" s="1"/>
  <c r="K322" i="1"/>
  <c r="L322" i="1" s="1"/>
  <c r="K306" i="1"/>
  <c r="AA306" i="1" s="1"/>
  <c r="K282" i="1"/>
  <c r="N282" i="1" s="1"/>
  <c r="O282" i="1" s="1"/>
  <c r="AA115" i="1"/>
  <c r="K375" i="1"/>
  <c r="N375" i="1" s="1"/>
  <c r="O375" i="1" s="1"/>
  <c r="K271" i="1"/>
  <c r="N271" i="1" s="1"/>
  <c r="O271" i="1" s="1"/>
  <c r="M166" i="1"/>
  <c r="K324" i="1"/>
  <c r="N324" i="1" s="1"/>
  <c r="O324" i="1" s="1"/>
  <c r="L371" i="1"/>
  <c r="M36" i="1"/>
  <c r="N36" i="1"/>
  <c r="O36" i="1" s="1"/>
  <c r="N215" i="1"/>
  <c r="O215" i="1" s="1"/>
  <c r="K356" i="1"/>
  <c r="L356" i="1" s="1"/>
  <c r="K276" i="1"/>
  <c r="M276" i="1" s="1"/>
  <c r="K268" i="1"/>
  <c r="L268" i="1" s="1"/>
  <c r="K260" i="1"/>
  <c r="N260" i="1" s="1"/>
  <c r="O260" i="1" s="1"/>
  <c r="K85" i="1"/>
  <c r="AA85" i="1" s="1"/>
  <c r="K38" i="1"/>
  <c r="M38" i="1" s="1"/>
  <c r="L441" i="1"/>
  <c r="K353" i="1"/>
  <c r="L353" i="1" s="1"/>
  <c r="K337" i="1"/>
  <c r="N337" i="1" s="1"/>
  <c r="O337" i="1" s="1"/>
  <c r="K313" i="1"/>
  <c r="N313" i="1" s="1"/>
  <c r="O313" i="1" s="1"/>
  <c r="K281" i="1"/>
  <c r="AA281" i="1" s="1"/>
  <c r="K201" i="1"/>
  <c r="AA201" i="1" s="1"/>
  <c r="K222" i="1"/>
  <c r="K95" i="1"/>
  <c r="L95" i="1" s="1"/>
  <c r="K69" i="1"/>
  <c r="L69" i="1" s="1"/>
  <c r="N441" i="1"/>
  <c r="O441" i="1" s="1"/>
  <c r="M384" i="1"/>
  <c r="L60" i="1"/>
  <c r="AA72" i="1"/>
  <c r="AA150" i="1"/>
  <c r="N436" i="1"/>
  <c r="O436" i="1" s="1"/>
  <c r="K218" i="1"/>
  <c r="M218" i="1" s="1"/>
  <c r="K213" i="1"/>
  <c r="M213" i="1" s="1"/>
  <c r="K202" i="1"/>
  <c r="N202" i="1" s="1"/>
  <c r="O202" i="1" s="1"/>
  <c r="K197" i="1"/>
  <c r="N197" i="1" s="1"/>
  <c r="O197" i="1" s="1"/>
  <c r="K186" i="1"/>
  <c r="AA186" i="1" s="1"/>
  <c r="K139" i="1"/>
  <c r="AA139" i="1" s="1"/>
  <c r="K126" i="1"/>
  <c r="N126" i="1" s="1"/>
  <c r="O126" i="1" s="1"/>
  <c r="K141" i="1"/>
  <c r="N141" i="1" s="1"/>
  <c r="O141" i="1" s="1"/>
  <c r="N21" i="1"/>
  <c r="O21" i="1" s="1"/>
  <c r="AA13" i="1"/>
  <c r="K247" i="1"/>
  <c r="M247" i="1" s="1"/>
  <c r="K128" i="1"/>
  <c r="M128" i="1" s="1"/>
  <c r="K284" i="1"/>
  <c r="L284" i="1" s="1"/>
  <c r="M357" i="1"/>
  <c r="K446" i="1"/>
  <c r="N446" i="1" s="1"/>
  <c r="O446" i="1" s="1"/>
  <c r="K438" i="1"/>
  <c r="N438" i="1" s="1"/>
  <c r="O438" i="1" s="1"/>
  <c r="K374" i="1"/>
  <c r="M374" i="1" s="1"/>
  <c r="K345" i="1"/>
  <c r="N345" i="1" s="1"/>
  <c r="O345" i="1" s="1"/>
  <c r="K329" i="1"/>
  <c r="N329" i="1" s="1"/>
  <c r="O329" i="1" s="1"/>
  <c r="K321" i="1"/>
  <c r="N321" i="1" s="1"/>
  <c r="O321" i="1" s="1"/>
  <c r="K297" i="1"/>
  <c r="N297" i="1" s="1"/>
  <c r="O297" i="1" s="1"/>
  <c r="K214" i="1"/>
  <c r="L214" i="1" s="1"/>
  <c r="AA52" i="1"/>
  <c r="M441" i="1"/>
  <c r="K448" i="1"/>
  <c r="AA448" i="1" s="1"/>
  <c r="K360" i="1"/>
  <c r="N360" i="1" s="1"/>
  <c r="O360" i="1" s="1"/>
  <c r="K355" i="1"/>
  <c r="L355" i="1" s="1"/>
  <c r="K339" i="1"/>
  <c r="M339" i="1" s="1"/>
  <c r="K336" i="1"/>
  <c r="L336" i="1" s="1"/>
  <c r="K331" i="1"/>
  <c r="L331" i="1" s="1"/>
  <c r="K328" i="1"/>
  <c r="L328" i="1" s="1"/>
  <c r="K323" i="1"/>
  <c r="N323" i="1" s="1"/>
  <c r="O323" i="1" s="1"/>
  <c r="K320" i="1"/>
  <c r="N320" i="1" s="1"/>
  <c r="O320" i="1" s="1"/>
  <c r="K315" i="1"/>
  <c r="N315" i="1" s="1"/>
  <c r="O315" i="1" s="1"/>
  <c r="K299" i="1"/>
  <c r="M299" i="1" s="1"/>
  <c r="K283" i="1"/>
  <c r="N283" i="1" s="1"/>
  <c r="O283" i="1" s="1"/>
  <c r="M230" i="1"/>
  <c r="K227" i="1"/>
  <c r="AA227" i="1" s="1"/>
  <c r="K203" i="1"/>
  <c r="M203" i="1" s="1"/>
  <c r="K195" i="1"/>
  <c r="M195" i="1" s="1"/>
  <c r="K182" i="1"/>
  <c r="AA182" i="1" s="1"/>
  <c r="K450" i="1"/>
  <c r="N450" i="1" s="1"/>
  <c r="O450" i="1" s="1"/>
  <c r="K255" i="1"/>
  <c r="L255" i="1" s="1"/>
  <c r="K112" i="1"/>
  <c r="N112" i="1" s="1"/>
  <c r="O112" i="1" s="1"/>
  <c r="K96" i="1"/>
  <c r="L96" i="1" s="1"/>
  <c r="K340" i="1"/>
  <c r="N340" i="1" s="1"/>
  <c r="O340" i="1" s="1"/>
  <c r="K332" i="1"/>
  <c r="N332" i="1" s="1"/>
  <c r="O332" i="1" s="1"/>
  <c r="K59" i="1"/>
  <c r="N59" i="1" s="1"/>
  <c r="O59" i="1" s="1"/>
  <c r="L237" i="1"/>
  <c r="K164" i="1"/>
  <c r="AA164" i="1" s="1"/>
  <c r="K140" i="1"/>
  <c r="K61" i="1"/>
  <c r="L61" i="1" s="1"/>
  <c r="L124" i="1"/>
  <c r="K34" i="1"/>
  <c r="M34" i="1" s="1"/>
  <c r="K18" i="1"/>
  <c r="N18" i="1" s="1"/>
  <c r="O18" i="1" s="1"/>
  <c r="L257" i="1"/>
  <c r="N257" i="1"/>
  <c r="O257" i="1" s="1"/>
  <c r="M427" i="1"/>
  <c r="L208" i="1"/>
  <c r="M208" i="1"/>
  <c r="L205" i="1"/>
  <c r="AA205" i="1"/>
  <c r="N244" i="1"/>
  <c r="O244" i="1" s="1"/>
  <c r="L379" i="1"/>
  <c r="N379" i="1"/>
  <c r="O379" i="1" s="1"/>
  <c r="M379" i="1"/>
  <c r="AA379" i="1"/>
  <c r="AA141" i="1"/>
  <c r="K422" i="1"/>
  <c r="L422" i="1" s="1"/>
  <c r="K406" i="1"/>
  <c r="AA406" i="1" s="1"/>
  <c r="K366" i="1"/>
  <c r="AA366" i="1" s="1"/>
  <c r="K265" i="1"/>
  <c r="AA265" i="1" s="1"/>
  <c r="M377" i="1"/>
  <c r="K411" i="1"/>
  <c r="M411" i="1" s="1"/>
  <c r="K403" i="1"/>
  <c r="N403" i="1" s="1"/>
  <c r="O403" i="1" s="1"/>
  <c r="M45" i="1"/>
  <c r="K133" i="1"/>
  <c r="M133" i="1" s="1"/>
  <c r="AA124" i="1"/>
  <c r="K51" i="1"/>
  <c r="M51" i="1" s="1"/>
  <c r="AA101" i="1"/>
  <c r="L45" i="1"/>
  <c r="L183" i="1"/>
  <c r="L225" i="1"/>
  <c r="AA183" i="1"/>
  <c r="K180" i="1"/>
  <c r="M180" i="1" s="1"/>
  <c r="K143" i="1"/>
  <c r="M143" i="1" s="1"/>
  <c r="L101" i="1"/>
  <c r="L150" i="1"/>
  <c r="AA377" i="1"/>
  <c r="K157" i="1"/>
  <c r="L157" i="1" s="1"/>
  <c r="N45" i="1"/>
  <c r="O45" i="1" s="1"/>
  <c r="L384" i="1"/>
  <c r="K175" i="1"/>
  <c r="L175" i="1" s="1"/>
  <c r="K162" i="1"/>
  <c r="M162" i="1" s="1"/>
  <c r="N101" i="1"/>
  <c r="O101" i="1" s="1"/>
  <c r="M183" i="1"/>
  <c r="N82" i="1"/>
  <c r="O82" i="1" s="1"/>
  <c r="L72" i="1"/>
  <c r="L163" i="1"/>
  <c r="AA166" i="1"/>
  <c r="AA185" i="1"/>
  <c r="M237" i="1"/>
  <c r="L363" i="1"/>
  <c r="N254" i="1"/>
  <c r="O254" i="1" s="1"/>
  <c r="K401" i="1"/>
  <c r="K393" i="1"/>
  <c r="AA393" i="1" s="1"/>
  <c r="K364" i="1"/>
  <c r="N364" i="1" s="1"/>
  <c r="O364" i="1" s="1"/>
  <c r="K348" i="1"/>
  <c r="N348" i="1" s="1"/>
  <c r="O348" i="1" s="1"/>
  <c r="K308" i="1"/>
  <c r="N308" i="1" s="1"/>
  <c r="O308" i="1" s="1"/>
  <c r="K303" i="1"/>
  <c r="N303" i="1" s="1"/>
  <c r="O303" i="1" s="1"/>
  <c r="K295" i="1"/>
  <c r="L295" i="1" s="1"/>
  <c r="K263" i="1"/>
  <c r="N263" i="1" s="1"/>
  <c r="O263" i="1" s="1"/>
  <c r="K253" i="1"/>
  <c r="N253" i="1" s="1"/>
  <c r="O253" i="1" s="1"/>
  <c r="K250" i="1"/>
  <c r="N250" i="1" s="1"/>
  <c r="O250" i="1" s="1"/>
  <c r="AA198" i="1"/>
  <c r="K187" i="1"/>
  <c r="AA187" i="1" s="1"/>
  <c r="K418" i="1"/>
  <c r="N418" i="1" s="1"/>
  <c r="O418" i="1" s="1"/>
  <c r="K402" i="1"/>
  <c r="N402" i="1" s="1"/>
  <c r="O402" i="1" s="1"/>
  <c r="K394" i="1"/>
  <c r="N394" i="1" s="1"/>
  <c r="O394" i="1" s="1"/>
  <c r="K378" i="1"/>
  <c r="N378" i="1" s="1"/>
  <c r="O378" i="1" s="1"/>
  <c r="K373" i="1"/>
  <c r="AA373" i="1" s="1"/>
  <c r="K365" i="1"/>
  <c r="M365" i="1" s="1"/>
  <c r="K431" i="1"/>
  <c r="N431" i="1" s="1"/>
  <c r="O431" i="1" s="1"/>
  <c r="K428" i="1"/>
  <c r="U429" i="1" s="1"/>
  <c r="V429" i="1" s="1"/>
  <c r="W429" i="1" s="1"/>
  <c r="X429" i="1" s="1"/>
  <c r="K415" i="1"/>
  <c r="L415" i="1" s="1"/>
  <c r="K407" i="1"/>
  <c r="N407" i="1" s="1"/>
  <c r="O407" i="1" s="1"/>
  <c r="K404" i="1"/>
  <c r="N404" i="1" s="1"/>
  <c r="O404" i="1" s="1"/>
  <c r="K399" i="1"/>
  <c r="N399" i="1" s="1"/>
  <c r="O399" i="1" s="1"/>
  <c r="K391" i="1"/>
  <c r="N391" i="1" s="1"/>
  <c r="O391" i="1" s="1"/>
  <c r="K243" i="1"/>
  <c r="N243" i="1" s="1"/>
  <c r="O243" i="1" s="1"/>
  <c r="K217" i="1"/>
  <c r="L217" i="1" s="1"/>
  <c r="K209" i="1"/>
  <c r="N209" i="1" s="1"/>
  <c r="O209" i="1" s="1"/>
  <c r="M207" i="1"/>
  <c r="K106" i="1"/>
  <c r="AA106" i="1" s="1"/>
  <c r="AA21" i="1"/>
  <c r="M13" i="1"/>
  <c r="K10" i="1"/>
  <c r="AA10" i="1" s="1"/>
  <c r="K219" i="1"/>
  <c r="AA219" i="1" s="1"/>
  <c r="K178" i="1"/>
  <c r="K131" i="1"/>
  <c r="AA131" i="1" s="1"/>
  <c r="K93" i="1"/>
  <c r="M93" i="1" s="1"/>
  <c r="F456" i="1"/>
  <c r="K105" i="1"/>
  <c r="AA105" i="1" s="1"/>
  <c r="K100" i="1"/>
  <c r="N100" i="1" s="1"/>
  <c r="O100" i="1" s="1"/>
  <c r="K64" i="1"/>
  <c r="N64" i="1" s="1"/>
  <c r="O64" i="1" s="1"/>
  <c r="K46" i="1"/>
  <c r="N46" i="1" s="1"/>
  <c r="O46" i="1" s="1"/>
  <c r="M44" i="1"/>
  <c r="K41" i="1"/>
  <c r="H456" i="1"/>
  <c r="K14" i="1"/>
  <c r="N14" i="1" s="1"/>
  <c r="O14" i="1" s="1"/>
  <c r="K397" i="1"/>
  <c r="N397" i="1" s="1"/>
  <c r="O397" i="1" s="1"/>
  <c r="M366" i="1"/>
  <c r="K278" i="1"/>
  <c r="M278" i="1" s="1"/>
  <c r="K231" i="1"/>
  <c r="K200" i="1"/>
  <c r="AA200" i="1" s="1"/>
  <c r="K151" i="1"/>
  <c r="L151" i="1" s="1"/>
  <c r="K120" i="1"/>
  <c r="N120" i="1" s="1"/>
  <c r="O120" i="1" s="1"/>
  <c r="K84" i="1"/>
  <c r="AA84" i="1" s="1"/>
  <c r="K79" i="1"/>
  <c r="L79" i="1" s="1"/>
  <c r="K53" i="1"/>
  <c r="N53" i="1" s="1"/>
  <c r="O53" i="1" s="1"/>
  <c r="K43" i="1"/>
  <c r="L43" i="1" s="1"/>
  <c r="K312" i="1"/>
  <c r="AA312" i="1" s="1"/>
  <c r="K304" i="1"/>
  <c r="N304" i="1" s="1"/>
  <c r="O304" i="1" s="1"/>
  <c r="K288" i="1"/>
  <c r="M288" i="1" s="1"/>
  <c r="K280" i="1"/>
  <c r="M280" i="1" s="1"/>
  <c r="AA244" i="1"/>
  <c r="K241" i="1"/>
  <c r="N241" i="1" s="1"/>
  <c r="O241" i="1" s="1"/>
  <c r="K194" i="1"/>
  <c r="K161" i="1"/>
  <c r="AA161" i="1" s="1"/>
  <c r="K89" i="1"/>
  <c r="L89" i="1" s="1"/>
  <c r="AA215" i="1"/>
  <c r="K212" i="1"/>
  <c r="K132" i="1"/>
  <c r="AA132" i="1" s="1"/>
  <c r="K122" i="1"/>
  <c r="N122" i="1" s="1"/>
  <c r="O122" i="1" s="1"/>
  <c r="K94" i="1"/>
  <c r="M94" i="1" s="1"/>
  <c r="K81" i="1"/>
  <c r="K42" i="1"/>
  <c r="AA77" i="1"/>
  <c r="AA428" i="1"/>
  <c r="N428" i="1"/>
  <c r="O428" i="1" s="1"/>
  <c r="M407" i="1"/>
  <c r="N252" i="1"/>
  <c r="O252" i="1" s="1"/>
  <c r="M252" i="1"/>
  <c r="N76" i="1"/>
  <c r="O76" i="1" s="1"/>
  <c r="M76" i="1"/>
  <c r="L76" i="1"/>
  <c r="L278" i="1"/>
  <c r="M12" i="1"/>
  <c r="N12" i="1"/>
  <c r="O12" i="1" s="1"/>
  <c r="M199" i="1"/>
  <c r="L199" i="1"/>
  <c r="N199" i="1"/>
  <c r="O199" i="1" s="1"/>
  <c r="N51" i="1"/>
  <c r="O51" i="1" s="1"/>
  <c r="M362" i="1"/>
  <c r="L362" i="1"/>
  <c r="AA362" i="1"/>
  <c r="M20" i="1"/>
  <c r="AA28" i="1"/>
  <c r="L28" i="1"/>
  <c r="K25" i="1"/>
  <c r="AA156" i="1"/>
  <c r="M123" i="1"/>
  <c r="K30" i="1"/>
  <c r="L30" i="1" s="1"/>
  <c r="L117" i="1"/>
  <c r="M86" i="1"/>
  <c r="M185" i="1"/>
  <c r="K9" i="1"/>
  <c r="L9" i="1" s="1"/>
  <c r="AA60" i="1"/>
  <c r="N60" i="1"/>
  <c r="O60" i="1" s="1"/>
  <c r="M60" i="1"/>
  <c r="L37" i="1"/>
  <c r="M37" i="1"/>
  <c r="N37" i="1"/>
  <c r="O37" i="1" s="1"/>
  <c r="M147" i="1"/>
  <c r="M211" i="1"/>
  <c r="L444" i="1"/>
  <c r="N444" i="1"/>
  <c r="O444" i="1" s="1"/>
  <c r="U445" i="1"/>
  <c r="V445" i="1" s="1"/>
  <c r="W445" i="1" s="1"/>
  <c r="X445" i="1" s="1"/>
  <c r="M271" i="1"/>
  <c r="L271" i="1"/>
  <c r="AA245" i="1"/>
  <c r="M245" i="1"/>
  <c r="L227" i="1"/>
  <c r="AA86" i="1"/>
  <c r="L240" i="1"/>
  <c r="AA147" i="1"/>
  <c r="K423" i="1"/>
  <c r="N423" i="1" s="1"/>
  <c r="O423" i="1" s="1"/>
  <c r="AA371" i="1"/>
  <c r="M363" i="1"/>
  <c r="K347" i="1"/>
  <c r="K326" i="1"/>
  <c r="L326" i="1" s="1"/>
  <c r="K318" i="1"/>
  <c r="K310" i="1"/>
  <c r="N310" i="1" s="1"/>
  <c r="O310" i="1" s="1"/>
  <c r="K302" i="1"/>
  <c r="L302" i="1" s="1"/>
  <c r="AA297" i="1"/>
  <c r="K294" i="1"/>
  <c r="L294" i="1" s="1"/>
  <c r="K286" i="1"/>
  <c r="AA286" i="1" s="1"/>
  <c r="K273" i="1"/>
  <c r="N273" i="1" s="1"/>
  <c r="O273" i="1" s="1"/>
  <c r="L109" i="1"/>
  <c r="M334" i="1"/>
  <c r="N251" i="1"/>
  <c r="O251" i="1" s="1"/>
  <c r="L251" i="1"/>
  <c r="L36" i="1"/>
  <c r="AA36" i="1"/>
  <c r="M126" i="1"/>
  <c r="L126" i="1"/>
  <c r="AA126" i="1"/>
  <c r="AA394" i="1"/>
  <c r="AA346" i="1"/>
  <c r="L319" i="1"/>
  <c r="AA319" i="1"/>
  <c r="M319" i="1"/>
  <c r="N319" i="1"/>
  <c r="O319" i="1" s="1"/>
  <c r="N48" i="1"/>
  <c r="O48" i="1" s="1"/>
  <c r="M48" i="1"/>
  <c r="K35" i="1"/>
  <c r="AA35" i="1" s="1"/>
  <c r="K27" i="1"/>
  <c r="N27" i="1" s="1"/>
  <c r="O27" i="1" s="1"/>
  <c r="K19" i="1"/>
  <c r="K11" i="1"/>
  <c r="N117" i="1"/>
  <c r="O117" i="1" s="1"/>
  <c r="AA37" i="1"/>
  <c r="AA251" i="1"/>
  <c r="N211" i="1"/>
  <c r="O211" i="1" s="1"/>
  <c r="M167" i="1"/>
  <c r="L114" i="1"/>
  <c r="N114" i="1"/>
  <c r="O114" i="1" s="1"/>
  <c r="AA114" i="1"/>
  <c r="N89" i="1"/>
  <c r="O89" i="1" s="1"/>
  <c r="M89" i="1"/>
  <c r="K71" i="1"/>
  <c r="M154" i="1"/>
  <c r="L154" i="1"/>
  <c r="M95" i="1"/>
  <c r="N95" i="1"/>
  <c r="O95" i="1" s="1"/>
  <c r="AA44" i="1"/>
  <c r="L44" i="1"/>
  <c r="U428" i="1"/>
  <c r="V428" i="1" s="1"/>
  <c r="W428" i="1" s="1"/>
  <c r="X428" i="1" s="1"/>
  <c r="N427" i="1"/>
  <c r="O427" i="1" s="1"/>
  <c r="N362" i="1"/>
  <c r="O362" i="1" s="1"/>
  <c r="M92" i="1"/>
  <c r="AA92" i="1"/>
  <c r="L291" i="1"/>
  <c r="M115" i="1"/>
  <c r="M251" i="1"/>
  <c r="L349" i="1"/>
  <c r="AA349" i="1"/>
  <c r="AA335" i="1"/>
  <c r="N335" i="1"/>
  <c r="O335" i="1" s="1"/>
  <c r="L335" i="1"/>
  <c r="M335" i="1"/>
  <c r="M330" i="1"/>
  <c r="M117" i="1"/>
  <c r="M244" i="1"/>
  <c r="M28" i="1"/>
  <c r="L357" i="1"/>
  <c r="L86" i="1"/>
  <c r="M159" i="1"/>
  <c r="M240" i="1"/>
  <c r="AA50" i="1"/>
  <c r="N205" i="1"/>
  <c r="O205" i="1" s="1"/>
  <c r="M205" i="1"/>
  <c r="AA154" i="1"/>
  <c r="L59" i="1"/>
  <c r="AA211" i="1"/>
  <c r="AA155" i="1"/>
  <c r="L155" i="1"/>
  <c r="L427" i="1"/>
  <c r="K179" i="1"/>
  <c r="M127" i="1"/>
  <c r="L29" i="1"/>
  <c r="K177" i="1"/>
  <c r="M177" i="1" s="1"/>
  <c r="K136" i="1"/>
  <c r="AA136" i="1" s="1"/>
  <c r="AA188" i="1"/>
  <c r="L436" i="1"/>
  <c r="M436" i="1"/>
  <c r="K412" i="1"/>
  <c r="N412" i="1" s="1"/>
  <c r="O412" i="1" s="1"/>
  <c r="K396" i="1"/>
  <c r="M396" i="1" s="1"/>
  <c r="K383" i="1"/>
  <c r="AA383" i="1" s="1"/>
  <c r="K370" i="1"/>
  <c r="M370" i="1" s="1"/>
  <c r="AA76" i="1"/>
  <c r="L21" i="1"/>
  <c r="K443" i="1"/>
  <c r="AA443" i="1" s="1"/>
  <c r="K435" i="1"/>
  <c r="M435" i="1" s="1"/>
  <c r="K425" i="1"/>
  <c r="N425" i="1" s="1"/>
  <c r="O425" i="1" s="1"/>
  <c r="M150" i="1"/>
  <c r="L230" i="1"/>
  <c r="N230" i="1"/>
  <c r="O230" i="1" s="1"/>
  <c r="AA441" i="1"/>
  <c r="K400" i="1"/>
  <c r="M400" i="1" s="1"/>
  <c r="K392" i="1"/>
  <c r="L392" i="1" s="1"/>
  <c r="K361" i="1"/>
  <c r="AA361" i="1" s="1"/>
  <c r="K351" i="1"/>
  <c r="M351" i="1" s="1"/>
  <c r="K327" i="1"/>
  <c r="N327" i="1" s="1"/>
  <c r="O327" i="1" s="1"/>
  <c r="K246" i="1"/>
  <c r="AA246" i="1" s="1"/>
  <c r="K238" i="1"/>
  <c r="M238" i="1" s="1"/>
  <c r="K233" i="1"/>
  <c r="AA233" i="1" s="1"/>
  <c r="K223" i="1"/>
  <c r="M223" i="1" s="1"/>
  <c r="K172" i="1"/>
  <c r="K137" i="1"/>
  <c r="M137" i="1" s="1"/>
  <c r="K110" i="1"/>
  <c r="M110" i="1" s="1"/>
  <c r="K107" i="1"/>
  <c r="AA107" i="1" s="1"/>
  <c r="K430" i="1"/>
  <c r="L430" i="1" s="1"/>
  <c r="K417" i="1"/>
  <c r="M417" i="1" s="1"/>
  <c r="K409" i="1"/>
  <c r="K352" i="1"/>
  <c r="K191" i="1"/>
  <c r="K65" i="1"/>
  <c r="L65" i="1" s="1"/>
  <c r="K55" i="1"/>
  <c r="K40" i="1"/>
  <c r="AA54" i="1"/>
  <c r="K439" i="1"/>
  <c r="K437" i="1"/>
  <c r="M437" i="1" s="1"/>
  <c r="K432" i="1"/>
  <c r="AA432" i="1" s="1"/>
  <c r="K419" i="1"/>
  <c r="L419" i="1" s="1"/>
  <c r="K398" i="1"/>
  <c r="K390" i="1"/>
  <c r="K385" i="1"/>
  <c r="N385" i="1" s="1"/>
  <c r="O385" i="1" s="1"/>
  <c r="K382" i="1"/>
  <c r="N382" i="1" s="1"/>
  <c r="O382" i="1" s="1"/>
  <c r="K372" i="1"/>
  <c r="M372" i="1" s="1"/>
  <c r="K369" i="1"/>
  <c r="L369" i="1" s="1"/>
  <c r="K333" i="1"/>
  <c r="K325" i="1"/>
  <c r="N325" i="1" s="1"/>
  <c r="O325" i="1" s="1"/>
  <c r="K309" i="1"/>
  <c r="M309" i="1" s="1"/>
  <c r="M267" i="1"/>
  <c r="K236" i="1"/>
  <c r="L236" i="1" s="1"/>
  <c r="K226" i="1"/>
  <c r="K221" i="1"/>
  <c r="K216" i="1"/>
  <c r="AA216" i="1" s="1"/>
  <c r="K206" i="1"/>
  <c r="N206" i="1" s="1"/>
  <c r="O206" i="1" s="1"/>
  <c r="M156" i="1"/>
  <c r="K103" i="1"/>
  <c r="M103" i="1" s="1"/>
  <c r="K88" i="1"/>
  <c r="K80" i="1"/>
  <c r="K75" i="1"/>
  <c r="K62" i="1"/>
  <c r="N62" i="1" s="1"/>
  <c r="O62" i="1" s="1"/>
  <c r="K421" i="1"/>
  <c r="N421" i="1" s="1"/>
  <c r="O421" i="1" s="1"/>
  <c r="K410" i="1"/>
  <c r="N410" i="1" s="1"/>
  <c r="O410" i="1" s="1"/>
  <c r="K405" i="1"/>
  <c r="M405" i="1" s="1"/>
  <c r="K376" i="1"/>
  <c r="L376" i="1" s="1"/>
  <c r="K368" i="1"/>
  <c r="N368" i="1" s="1"/>
  <c r="O368" i="1" s="1"/>
  <c r="K316" i="1"/>
  <c r="K300" i="1"/>
  <c r="AA300" i="1" s="1"/>
  <c r="K292" i="1"/>
  <c r="N292" i="1" s="1"/>
  <c r="O292" i="1" s="1"/>
  <c r="K289" i="1"/>
  <c r="M289" i="1" s="1"/>
  <c r="K279" i="1"/>
  <c r="AA279" i="1" s="1"/>
  <c r="K274" i="1"/>
  <c r="AA274" i="1" s="1"/>
  <c r="M272" i="1"/>
  <c r="K269" i="1"/>
  <c r="K192" i="1"/>
  <c r="AA192" i="1" s="1"/>
  <c r="K170" i="1"/>
  <c r="K165" i="1"/>
  <c r="L165" i="1" s="1"/>
  <c r="M163" i="1"/>
  <c r="K160" i="1"/>
  <c r="N160" i="1" s="1"/>
  <c r="O160" i="1" s="1"/>
  <c r="K145" i="1"/>
  <c r="K98" i="1"/>
  <c r="K73" i="1"/>
  <c r="K58" i="1"/>
  <c r="K31" i="1"/>
  <c r="N31" i="1" s="1"/>
  <c r="O31" i="1" s="1"/>
  <c r="K23" i="1"/>
  <c r="L23" i="1" s="1"/>
  <c r="K15" i="1"/>
  <c r="N15" i="1" s="1"/>
  <c r="O15" i="1" s="1"/>
  <c r="K314" i="1"/>
  <c r="L314" i="1" s="1"/>
  <c r="K301" i="1"/>
  <c r="AA301" i="1" s="1"/>
  <c r="K285" i="1"/>
  <c r="K275" i="1"/>
  <c r="K193" i="1"/>
  <c r="K149" i="1"/>
  <c r="L149" i="1" s="1"/>
  <c r="K119" i="1"/>
  <c r="K102" i="1"/>
  <c r="K87" i="1"/>
  <c r="N87" i="1" s="1"/>
  <c r="O87" i="1" s="1"/>
  <c r="K67" i="1"/>
  <c r="K47" i="1"/>
  <c r="K24" i="1"/>
  <c r="M24" i="1" s="1"/>
  <c r="K16" i="1"/>
  <c r="L159" i="1"/>
  <c r="K153" i="1"/>
  <c r="M153" i="1" s="1"/>
  <c r="K138" i="1"/>
  <c r="K121" i="1"/>
  <c r="N121" i="1" s="1"/>
  <c r="O121" i="1" s="1"/>
  <c r="K104" i="1"/>
  <c r="K74" i="1"/>
  <c r="AA74" i="1" s="1"/>
  <c r="K56" i="1"/>
  <c r="K49" i="1"/>
  <c r="N49" i="1" s="1"/>
  <c r="O49" i="1" s="1"/>
  <c r="K26" i="1"/>
  <c r="Y455" i="1"/>
  <c r="M148" i="1"/>
  <c r="AA148" i="1"/>
  <c r="L148" i="1"/>
  <c r="N429" i="1"/>
  <c r="O429" i="1" s="1"/>
  <c r="AA429" i="1"/>
  <c r="L429" i="1"/>
  <c r="U430" i="1"/>
  <c r="M429" i="1"/>
  <c r="AA261" i="1"/>
  <c r="N261" i="1"/>
  <c r="O261" i="1" s="1"/>
  <c r="M261" i="1"/>
  <c r="L261" i="1"/>
  <c r="L108" i="1"/>
  <c r="M108" i="1"/>
  <c r="N108" i="1"/>
  <c r="O108" i="1" s="1"/>
  <c r="AA108" i="1"/>
  <c r="M142" i="1"/>
  <c r="L134" i="1"/>
  <c r="N222" i="1"/>
  <c r="O222" i="1" s="1"/>
  <c r="L222" i="1"/>
  <c r="M222" i="1"/>
  <c r="AA222" i="1"/>
  <c r="L385" i="1"/>
  <c r="AA375" i="1"/>
  <c r="L375" i="1"/>
  <c r="M367" i="1"/>
  <c r="M371" i="1"/>
  <c r="N371" i="1"/>
  <c r="O371" i="1" s="1"/>
  <c r="M356" i="1"/>
  <c r="L146" i="1"/>
  <c r="N146" i="1"/>
  <c r="O146" i="1" s="1"/>
  <c r="M146" i="1"/>
  <c r="M432" i="1"/>
  <c r="M264" i="1"/>
  <c r="AA264" i="1"/>
  <c r="N264" i="1"/>
  <c r="O264" i="1" s="1"/>
  <c r="AA12" i="1"/>
  <c r="M337" i="1"/>
  <c r="I456" i="1"/>
  <c r="N370" i="1"/>
  <c r="O370" i="1" s="1"/>
  <c r="L169" i="1"/>
  <c r="M169" i="1"/>
  <c r="AA169" i="1"/>
  <c r="AA29" i="1"/>
  <c r="AA252" i="1"/>
  <c r="AA427" i="1"/>
  <c r="M52" i="1"/>
  <c r="N52" i="1"/>
  <c r="O52" i="1" s="1"/>
  <c r="L189" i="1"/>
  <c r="L234" i="1"/>
  <c r="AA248" i="1"/>
  <c r="L248" i="1"/>
  <c r="M248" i="1"/>
  <c r="AA235" i="1"/>
  <c r="M235" i="1"/>
  <c r="M225" i="1"/>
  <c r="AA225" i="1"/>
  <c r="N223" i="1"/>
  <c r="O223" i="1" s="1"/>
  <c r="L223" i="1"/>
  <c r="N208" i="1"/>
  <c r="O208" i="1" s="1"/>
  <c r="AA208" i="1"/>
  <c r="L206" i="1"/>
  <c r="AA199" i="1"/>
  <c r="M172" i="1"/>
  <c r="M29" i="1"/>
  <c r="L259" i="1"/>
  <c r="AA259" i="1"/>
  <c r="AA343" i="1"/>
  <c r="M343" i="1"/>
  <c r="N343" i="1"/>
  <c r="O343" i="1" s="1"/>
  <c r="L343" i="1"/>
  <c r="L156" i="1"/>
  <c r="N66" i="1"/>
  <c r="O66" i="1" s="1"/>
  <c r="AA66" i="1"/>
  <c r="L66" i="1"/>
  <c r="N245" i="1"/>
  <c r="O245" i="1" s="1"/>
  <c r="L92" i="1"/>
  <c r="M387" i="1"/>
  <c r="N20" i="1"/>
  <c r="O20" i="1" s="1"/>
  <c r="AA353" i="1"/>
  <c r="AA167" i="1"/>
  <c r="AA146" i="1"/>
  <c r="M259" i="1"/>
  <c r="AA320" i="1"/>
  <c r="AA276" i="1"/>
  <c r="L426" i="1"/>
  <c r="M23" i="1"/>
  <c r="E8" i="1"/>
  <c r="E14" i="1" s="1"/>
  <c r="E93" i="1"/>
  <c r="E73" i="1"/>
  <c r="AA434" i="1"/>
  <c r="L434" i="1"/>
  <c r="N434" i="1"/>
  <c r="O434" i="1" s="1"/>
  <c r="U435" i="1"/>
  <c r="V435" i="1" s="1"/>
  <c r="W435" i="1" s="1"/>
  <c r="X435" i="1" s="1"/>
  <c r="N366" i="1"/>
  <c r="O366" i="1" s="1"/>
  <c r="L366" i="1"/>
  <c r="L359" i="1"/>
  <c r="AA359" i="1"/>
  <c r="M359" i="1"/>
  <c r="N207" i="1"/>
  <c r="O207" i="1" s="1"/>
  <c r="L207" i="1"/>
  <c r="L198" i="1"/>
  <c r="M198" i="1"/>
  <c r="L297" i="1"/>
  <c r="M297" i="1"/>
  <c r="N130" i="1"/>
  <c r="O130" i="1" s="1"/>
  <c r="AA130" i="1"/>
  <c r="M130" i="1"/>
  <c r="L82" i="1"/>
  <c r="M82" i="1"/>
  <c r="L12" i="1"/>
  <c r="AA337" i="1"/>
  <c r="L245" i="1"/>
  <c r="AA387" i="1"/>
  <c r="L20" i="1"/>
  <c r="L167" i="1"/>
  <c r="M196" i="1"/>
  <c r="M113" i="1"/>
  <c r="L448" i="1"/>
  <c r="L224" i="1"/>
  <c r="M224" i="1"/>
  <c r="AA224" i="1"/>
  <c r="M91" i="1"/>
  <c r="L50" i="1"/>
  <c r="M50" i="1"/>
  <c r="J457" i="1"/>
  <c r="J456" i="1"/>
  <c r="M114" i="1"/>
  <c r="N155" i="1"/>
  <c r="O155" i="1" s="1"/>
  <c r="AA230" i="1"/>
  <c r="M257" i="1"/>
  <c r="AA257" i="1"/>
  <c r="N184" i="1"/>
  <c r="O184" i="1" s="1"/>
  <c r="L184" i="1"/>
  <c r="M184" i="1"/>
  <c r="L182" i="1"/>
  <c r="N182" i="1"/>
  <c r="O182" i="1" s="1"/>
  <c r="K158" i="1"/>
  <c r="N311" i="1"/>
  <c r="O311" i="1" s="1"/>
  <c r="K445" i="1"/>
  <c r="K420" i="1"/>
  <c r="L130" i="1"/>
  <c r="K17" i="1"/>
  <c r="M322" i="1"/>
  <c r="AA322" i="1"/>
  <c r="N322" i="1"/>
  <c r="O322" i="1" s="1"/>
  <c r="K442" i="1"/>
  <c r="AA439" i="1"/>
  <c r="N432" i="1"/>
  <c r="O432" i="1" s="1"/>
  <c r="AA254" i="1"/>
  <c r="L254" i="1"/>
  <c r="K395" i="1"/>
  <c r="N395" i="1" s="1"/>
  <c r="O395" i="1" s="1"/>
  <c r="K388" i="1"/>
  <c r="M388" i="1" s="1"/>
  <c r="K380" i="1"/>
  <c r="K344" i="1"/>
  <c r="AA344" i="1" s="1"/>
  <c r="K307" i="1"/>
  <c r="K266" i="1"/>
  <c r="L264" i="1"/>
  <c r="K111" i="1"/>
  <c r="K174" i="1"/>
  <c r="AA48" i="1"/>
  <c r="K22" i="1"/>
  <c r="M22" i="1" s="1"/>
  <c r="AA291" i="1"/>
  <c r="M291" i="1"/>
  <c r="M434" i="1"/>
  <c r="K350" i="1"/>
  <c r="K305" i="1"/>
  <c r="L303" i="1"/>
  <c r="K287" i="1"/>
  <c r="L287" i="1" s="1"/>
  <c r="K277" i="1"/>
  <c r="M277" i="1" s="1"/>
  <c r="L267" i="1"/>
  <c r="AA267" i="1"/>
  <c r="K449" i="1"/>
  <c r="AA449" i="1" s="1"/>
  <c r="AA444" i="1"/>
  <c r="K413" i="1"/>
  <c r="K135" i="1"/>
  <c r="K440" i="1"/>
  <c r="K433" i="1"/>
  <c r="K414" i="1"/>
  <c r="K317" i="1"/>
  <c r="K171" i="1"/>
  <c r="K90" i="1"/>
  <c r="K78" i="1"/>
  <c r="K39" i="1"/>
  <c r="K447" i="1"/>
  <c r="L341" i="1"/>
  <c r="M341" i="1"/>
  <c r="K97" i="1"/>
  <c r="M66" i="1"/>
  <c r="K63" i="1"/>
  <c r="K296" i="1"/>
  <c r="K239" i="1"/>
  <c r="K32" i="1"/>
  <c r="M32" i="1" s="1"/>
  <c r="K242" i="1"/>
  <c r="K210" i="1"/>
  <c r="K33" i="1"/>
  <c r="K256" i="1"/>
  <c r="K249" i="1"/>
  <c r="K232" i="1"/>
  <c r="K129" i="1"/>
  <c r="N196" i="1" l="1"/>
  <c r="O196" i="1" s="1"/>
  <c r="AA223" i="1"/>
  <c r="N159" i="1"/>
  <c r="O159" i="1" s="1"/>
  <c r="AA168" i="1"/>
  <c r="AA229" i="1"/>
  <c r="AA70" i="1"/>
  <c r="M426" i="1"/>
  <c r="AA99" i="1"/>
  <c r="M349" i="1"/>
  <c r="M77" i="1"/>
  <c r="L68" i="1"/>
  <c r="AA426" i="1"/>
  <c r="L99" i="1"/>
  <c r="AA112" i="1"/>
  <c r="L77" i="1"/>
  <c r="L57" i="1"/>
  <c r="N137" i="1"/>
  <c r="O137" i="1" s="1"/>
  <c r="M383" i="1"/>
  <c r="L112" i="1"/>
  <c r="L168" i="1"/>
  <c r="K452" i="6"/>
  <c r="L425" i="1"/>
  <c r="N43" i="1"/>
  <c r="O43" i="1" s="1"/>
  <c r="L200" i="1"/>
  <c r="L387" i="1"/>
  <c r="AA196" i="1"/>
  <c r="L70" i="1"/>
  <c r="N369" i="1"/>
  <c r="O369" i="1" s="1"/>
  <c r="L127" i="1"/>
  <c r="M358" i="1"/>
  <c r="AA46" i="1"/>
  <c r="AA68" i="1"/>
  <c r="N127" i="1"/>
  <c r="O127" i="1" s="1"/>
  <c r="L185" i="1"/>
  <c r="L85" i="1"/>
  <c r="M68" i="1"/>
  <c r="J453" i="6"/>
  <c r="J449" i="6"/>
  <c r="M85" i="1"/>
  <c r="N270" i="1"/>
  <c r="O270" i="1" s="1"/>
  <c r="M229" i="1"/>
  <c r="AA57" i="1"/>
  <c r="N85" i="1"/>
  <c r="O85" i="1" s="1"/>
  <c r="K453" i="6"/>
  <c r="L437" i="1"/>
  <c r="E232" i="1"/>
  <c r="E171" i="1"/>
  <c r="M234" i="1"/>
  <c r="L377" i="1"/>
  <c r="N346" i="1"/>
  <c r="O346" i="1" s="1"/>
  <c r="N284" i="1"/>
  <c r="O284" i="1" s="1"/>
  <c r="L243" i="1"/>
  <c r="AA255" i="1"/>
  <c r="M182" i="1"/>
  <c r="L346" i="1"/>
  <c r="N383" i="1"/>
  <c r="O383" i="1" s="1"/>
  <c r="N99" i="1"/>
  <c r="O99" i="1" s="1"/>
  <c r="L64" i="1"/>
  <c r="M293" i="1"/>
  <c r="L315" i="1"/>
  <c r="M282" i="1"/>
  <c r="AA278" i="1"/>
  <c r="N106" i="1"/>
  <c r="O106" i="1" s="1"/>
  <c r="AA430" i="1"/>
  <c r="AA118" i="1"/>
  <c r="L364" i="1"/>
  <c r="AA364" i="1"/>
  <c r="U449" i="1"/>
  <c r="V449" i="1" s="1"/>
  <c r="W449" i="1" s="1"/>
  <c r="X449" i="1" s="1"/>
  <c r="N372" i="1"/>
  <c r="O372" i="1" s="1"/>
  <c r="AA134" i="1"/>
  <c r="AA293" i="1"/>
  <c r="AA299" i="1"/>
  <c r="M381" i="1"/>
  <c r="AA360" i="1"/>
  <c r="AA137" i="1"/>
  <c r="AA43" i="1"/>
  <c r="L118" i="1"/>
  <c r="M320" i="1"/>
  <c r="N54" i="1"/>
  <c r="O54" i="1" s="1"/>
  <c r="M450" i="1"/>
  <c r="N189" i="1"/>
  <c r="O189" i="1" s="1"/>
  <c r="M364" i="1"/>
  <c r="N448" i="1"/>
  <c r="O448" i="1" s="1"/>
  <c r="AA321" i="1"/>
  <c r="M134" i="1"/>
  <c r="M132" i="1"/>
  <c r="AA122" i="1"/>
  <c r="AA330" i="1"/>
  <c r="N386" i="1"/>
  <c r="O386" i="1" s="1"/>
  <c r="M360" i="1"/>
  <c r="M190" i="1"/>
  <c r="L229" i="1"/>
  <c r="M204" i="1"/>
  <c r="M255" i="1"/>
  <c r="N278" i="1"/>
  <c r="O278" i="1" s="1"/>
  <c r="M315" i="1"/>
  <c r="L250" i="1"/>
  <c r="L321" i="1"/>
  <c r="AA391" i="1"/>
  <c r="M64" i="1"/>
  <c r="AA450" i="1"/>
  <c r="M448" i="1"/>
  <c r="L372" i="1"/>
  <c r="AA284" i="1"/>
  <c r="L386" i="1"/>
  <c r="AA59" i="1"/>
  <c r="AA298" i="1"/>
  <c r="L204" i="1"/>
  <c r="M220" i="1"/>
  <c r="M386" i="1"/>
  <c r="AA91" i="1"/>
  <c r="M284" i="1"/>
  <c r="L46" i="1"/>
  <c r="AA315" i="1"/>
  <c r="N355" i="1"/>
  <c r="O355" i="1" s="1"/>
  <c r="L293" i="1"/>
  <c r="L290" i="1"/>
  <c r="L373" i="1"/>
  <c r="L253" i="1"/>
  <c r="AA423" i="1"/>
  <c r="AA372" i="1"/>
  <c r="M59" i="1"/>
  <c r="AA189" i="1"/>
  <c r="M253" i="1"/>
  <c r="L219" i="1"/>
  <c r="N220" i="1"/>
  <c r="O220" i="1" s="1"/>
  <c r="L320" i="1"/>
  <c r="M321" i="1"/>
  <c r="N299" i="1"/>
  <c r="O299" i="1" s="1"/>
  <c r="L351" i="1"/>
  <c r="L360" i="1"/>
  <c r="M43" i="1"/>
  <c r="M118" i="1"/>
  <c r="M425" i="1"/>
  <c r="L220" i="1"/>
  <c r="U451" i="1"/>
  <c r="V451" i="1" s="1"/>
  <c r="W451" i="1" s="1"/>
  <c r="X451" i="1" s="1"/>
  <c r="AA399" i="1"/>
  <c r="L330" i="1"/>
  <c r="L51" i="1"/>
  <c r="L394" i="1"/>
  <c r="L299" i="1"/>
  <c r="M353" i="1"/>
  <c r="AA228" i="1"/>
  <c r="M83" i="1"/>
  <c r="AA142" i="1"/>
  <c r="AA334" i="1"/>
  <c r="AA313" i="1"/>
  <c r="L383" i="1"/>
  <c r="N276" i="1"/>
  <c r="O276" i="1" s="1"/>
  <c r="AA109" i="1"/>
  <c r="L125" i="1"/>
  <c r="L332" i="1"/>
  <c r="N312" i="1"/>
  <c r="O312" i="1" s="1"/>
  <c r="L83" i="1"/>
  <c r="AA144" i="1"/>
  <c r="L428" i="1"/>
  <c r="L116" i="1"/>
  <c r="N109" i="1"/>
  <c r="O109" i="1" s="1"/>
  <c r="M70" i="1"/>
  <c r="L311" i="1"/>
  <c r="L218" i="1"/>
  <c r="L418" i="1"/>
  <c r="AA116" i="1"/>
  <c r="L327" i="1"/>
  <c r="E306" i="1"/>
  <c r="M151" i="1"/>
  <c r="L348" i="1"/>
  <c r="L337" i="1"/>
  <c r="L370" i="1"/>
  <c r="AA367" i="1"/>
  <c r="AA385" i="1"/>
  <c r="L202" i="1"/>
  <c r="L334" i="1"/>
  <c r="N219" i="1"/>
  <c r="O219" i="1" s="1"/>
  <c r="N358" i="1"/>
  <c r="O358" i="1" s="1"/>
  <c r="M173" i="1"/>
  <c r="N123" i="1"/>
  <c r="O123" i="1" s="1"/>
  <c r="AA336" i="1"/>
  <c r="AA51" i="1"/>
  <c r="M197" i="1"/>
  <c r="AA384" i="1"/>
  <c r="N234" i="1"/>
  <c r="O234" i="1" s="1"/>
  <c r="L260" i="1"/>
  <c r="N115" i="1"/>
  <c r="O115" i="1" s="1"/>
  <c r="L152" i="1"/>
  <c r="M125" i="1"/>
  <c r="AA209" i="1"/>
  <c r="N228" i="1"/>
  <c r="O228" i="1" s="1"/>
  <c r="AA83" i="1"/>
  <c r="L144" i="1"/>
  <c r="L188" i="1"/>
  <c r="N173" i="1"/>
  <c r="O173" i="1" s="1"/>
  <c r="AA152" i="1"/>
  <c r="M342" i="1"/>
  <c r="E253" i="1"/>
  <c r="L276" i="1"/>
  <c r="N356" i="1"/>
  <c r="O356" i="1" s="1"/>
  <c r="M415" i="1"/>
  <c r="AA157" i="1"/>
  <c r="M188" i="1"/>
  <c r="L438" i="1"/>
  <c r="L282" i="1"/>
  <c r="L407" i="1"/>
  <c r="M112" i="1"/>
  <c r="L209" i="1"/>
  <c r="N288" i="1"/>
  <c r="O288" i="1" s="1"/>
  <c r="M327" i="1"/>
  <c r="L395" i="1"/>
  <c r="E202" i="1"/>
  <c r="AA23" i="1"/>
  <c r="M214" i="1"/>
  <c r="N353" i="1"/>
  <c r="O353" i="1" s="1"/>
  <c r="AA351" i="1"/>
  <c r="L342" i="1"/>
  <c r="AA356" i="1"/>
  <c r="M304" i="1"/>
  <c r="N144" i="1"/>
  <c r="O144" i="1" s="1"/>
  <c r="N132" i="1"/>
  <c r="O132" i="1" s="1"/>
  <c r="AA34" i="1"/>
  <c r="AA95" i="1"/>
  <c r="AA358" i="1"/>
  <c r="L18" i="1"/>
  <c r="AA123" i="1"/>
  <c r="M394" i="1"/>
  <c r="L450" i="1"/>
  <c r="M176" i="1"/>
  <c r="L142" i="1"/>
  <c r="AA402" i="1"/>
  <c r="N374" i="1"/>
  <c r="O374" i="1" s="1"/>
  <c r="N415" i="1"/>
  <c r="O415" i="1" s="1"/>
  <c r="L176" i="1"/>
  <c r="AA332" i="1"/>
  <c r="M281" i="1"/>
  <c r="M268" i="1"/>
  <c r="N125" i="1"/>
  <c r="O125" i="1" s="1"/>
  <c r="M46" i="1"/>
  <c r="M209" i="1"/>
  <c r="M219" i="1"/>
  <c r="M228" i="1"/>
  <c r="AA304" i="1"/>
  <c r="AA89" i="1"/>
  <c r="AA331" i="1"/>
  <c r="L281" i="1"/>
  <c r="AA282" i="1"/>
  <c r="AA311" i="1"/>
  <c r="L216" i="1"/>
  <c r="M418" i="1"/>
  <c r="M116" i="1"/>
  <c r="AA173" i="1"/>
  <c r="AA327" i="1"/>
  <c r="E293" i="1"/>
  <c r="N23" i="1"/>
  <c r="O23" i="1" s="1"/>
  <c r="L446" i="1"/>
  <c r="AA342" i="1"/>
  <c r="U447" i="1"/>
  <c r="V447" i="1" s="1"/>
  <c r="W447" i="1" s="1"/>
  <c r="X447" i="1" s="1"/>
  <c r="L132" i="1"/>
  <c r="L367" i="1"/>
  <c r="AA64" i="1"/>
  <c r="M152" i="1"/>
  <c r="N280" i="1"/>
  <c r="O280" i="1" s="1"/>
  <c r="N336" i="1"/>
  <c r="O336" i="1" s="1"/>
  <c r="AA340" i="1"/>
  <c r="M168" i="1"/>
  <c r="AA176" i="1"/>
  <c r="AA326" i="1"/>
  <c r="M314" i="1"/>
  <c r="M286" i="1"/>
  <c r="L262" i="1"/>
  <c r="N195" i="1"/>
  <c r="O195" i="1" s="1"/>
  <c r="L153" i="1"/>
  <c r="N405" i="1"/>
  <c r="O405" i="1" s="1"/>
  <c r="L298" i="1"/>
  <c r="AA271" i="1"/>
  <c r="N294" i="1"/>
  <c r="O294" i="1" s="1"/>
  <c r="L120" i="1"/>
  <c r="AA303" i="1"/>
  <c r="L139" i="1"/>
  <c r="M298" i="1"/>
  <c r="AA61" i="1"/>
  <c r="L181" i="1"/>
  <c r="N416" i="1"/>
  <c r="O416" i="1" s="1"/>
  <c r="N338" i="1"/>
  <c r="O338" i="1" s="1"/>
  <c r="L288" i="1"/>
  <c r="AA416" i="1"/>
  <c r="L324" i="1"/>
  <c r="L323" i="1"/>
  <c r="N424" i="1"/>
  <c r="O424" i="1" s="1"/>
  <c r="AA407" i="1"/>
  <c r="L91" i="1"/>
  <c r="AA250" i="1"/>
  <c r="L113" i="1"/>
  <c r="L408" i="1"/>
  <c r="M306" i="1"/>
  <c r="AA323" i="1"/>
  <c r="E450" i="1"/>
  <c r="AA38" i="1"/>
  <c r="AA354" i="1"/>
  <c r="M385" i="1"/>
  <c r="L374" i="1"/>
  <c r="L258" i="1"/>
  <c r="AA202" i="1"/>
  <c r="AA389" i="1"/>
  <c r="N268" i="1"/>
  <c r="O268" i="1" s="1"/>
  <c r="N213" i="1"/>
  <c r="O213" i="1" s="1"/>
  <c r="AA415" i="1"/>
  <c r="AA314" i="1"/>
  <c r="AA324" i="1"/>
  <c r="AA329" i="1"/>
  <c r="L128" i="1"/>
  <c r="AA195" i="1"/>
  <c r="L34" i="1"/>
  <c r="N128" i="1"/>
  <c r="O128" i="1" s="1"/>
  <c r="AA181" i="1"/>
  <c r="M340" i="1"/>
  <c r="M139" i="1"/>
  <c r="AA128" i="1"/>
  <c r="M175" i="1"/>
  <c r="M201" i="1"/>
  <c r="M424" i="1"/>
  <c r="L54" i="1"/>
  <c r="L195" i="1"/>
  <c r="AA206" i="1"/>
  <c r="L270" i="1"/>
  <c r="L405" i="1"/>
  <c r="M375" i="1"/>
  <c r="AA348" i="1"/>
  <c r="N373" i="1"/>
  <c r="O373" i="1" s="1"/>
  <c r="L389" i="1"/>
  <c r="M270" i="1"/>
  <c r="M338" i="1"/>
  <c r="L424" i="1"/>
  <c r="L399" i="1"/>
  <c r="M262" i="1"/>
  <c r="E275" i="1"/>
  <c r="AA175" i="1"/>
  <c r="N153" i="1"/>
  <c r="O153" i="1" s="1"/>
  <c r="AA408" i="1"/>
  <c r="N306" i="1"/>
  <c r="O306" i="1" s="1"/>
  <c r="E365" i="1"/>
  <c r="E375" i="1"/>
  <c r="M331" i="1"/>
  <c r="L213" i="1"/>
  <c r="L329" i="1"/>
  <c r="L354" i="1"/>
  <c r="M382" i="1"/>
  <c r="N139" i="1"/>
  <c r="O139" i="1" s="1"/>
  <c r="M336" i="1"/>
  <c r="N201" i="1"/>
  <c r="O201" i="1" s="1"/>
  <c r="L404" i="1"/>
  <c r="N34" i="1"/>
  <c r="O34" i="1" s="1"/>
  <c r="AA190" i="1"/>
  <c r="AA268" i="1"/>
  <c r="M389" i="1"/>
  <c r="N204" i="1"/>
  <c r="O204" i="1" s="1"/>
  <c r="L265" i="1"/>
  <c r="M348" i="1"/>
  <c r="L381" i="1"/>
  <c r="M283" i="1"/>
  <c r="L133" i="1"/>
  <c r="M290" i="1"/>
  <c r="M332" i="1"/>
  <c r="L340" i="1"/>
  <c r="M416" i="1"/>
  <c r="M399" i="1"/>
  <c r="L410" i="1"/>
  <c r="M303" i="1"/>
  <c r="M206" i="1"/>
  <c r="M329" i="1"/>
  <c r="M373" i="1"/>
  <c r="M61" i="1"/>
  <c r="N262" i="1"/>
  <c r="O262" i="1" s="1"/>
  <c r="M410" i="1"/>
  <c r="L306" i="1"/>
  <c r="E258" i="1"/>
  <c r="L197" i="1"/>
  <c r="AA113" i="1"/>
  <c r="N181" i="1"/>
  <c r="O181" i="1" s="1"/>
  <c r="M324" i="1"/>
  <c r="N175" i="1"/>
  <c r="O175" i="1" s="1"/>
  <c r="M408" i="1"/>
  <c r="M323" i="1"/>
  <c r="E219" i="1"/>
  <c r="E22" i="1"/>
  <c r="AA438" i="1"/>
  <c r="N38" i="1"/>
  <c r="O38" i="1" s="1"/>
  <c r="AA213" i="1"/>
  <c r="AA153" i="1"/>
  <c r="L378" i="1"/>
  <c r="L38" i="1"/>
  <c r="M354" i="1"/>
  <c r="L338" i="1"/>
  <c r="M258" i="1"/>
  <c r="N331" i="1"/>
  <c r="O331" i="1" s="1"/>
  <c r="L190" i="1"/>
  <c r="M313" i="1"/>
  <c r="M202" i="1"/>
  <c r="AA381" i="1"/>
  <c r="AA418" i="1"/>
  <c r="AA290" i="1"/>
  <c r="AA258" i="1"/>
  <c r="M328" i="1"/>
  <c r="L292" i="1"/>
  <c r="AA328" i="1"/>
  <c r="E240" i="1"/>
  <c r="E58" i="1"/>
  <c r="E40" i="1"/>
  <c r="E15" i="1"/>
  <c r="E265" i="1"/>
  <c r="AA162" i="1"/>
  <c r="N247" i="1"/>
  <c r="O247" i="1" s="1"/>
  <c r="M164" i="1"/>
  <c r="L164" i="1"/>
  <c r="E137" i="1"/>
  <c r="E370" i="1"/>
  <c r="E298" i="1"/>
  <c r="E446" i="1"/>
  <c r="AA283" i="1"/>
  <c r="M186" i="1"/>
  <c r="L105" i="1"/>
  <c r="M378" i="1"/>
  <c r="L283" i="1"/>
  <c r="M308" i="1"/>
  <c r="L141" i="1"/>
  <c r="N93" i="1"/>
  <c r="O93" i="1" s="1"/>
  <c r="M446" i="1"/>
  <c r="E283" i="1"/>
  <c r="E155" i="1"/>
  <c r="E377" i="1"/>
  <c r="E164" i="1"/>
  <c r="L31" i="1"/>
  <c r="M404" i="1"/>
  <c r="N151" i="1"/>
  <c r="O151" i="1" s="1"/>
  <c r="E114" i="1"/>
  <c r="E128" i="1"/>
  <c r="E208" i="1"/>
  <c r="E346" i="1"/>
  <c r="E184" i="1"/>
  <c r="E156" i="1"/>
  <c r="E294" i="1"/>
  <c r="N214" i="1"/>
  <c r="O214" i="1" s="1"/>
  <c r="N200" i="1"/>
  <c r="O200" i="1" s="1"/>
  <c r="M310" i="1"/>
  <c r="U433" i="1"/>
  <c r="V433" i="1" s="1"/>
  <c r="W433" i="1" s="1"/>
  <c r="X433" i="1" s="1"/>
  <c r="N131" i="1"/>
  <c r="O131" i="1" s="1"/>
  <c r="E72" i="1"/>
  <c r="L246" i="1"/>
  <c r="L432" i="1"/>
  <c r="E305" i="1"/>
  <c r="E50" i="1"/>
  <c r="E405" i="1"/>
  <c r="E187" i="1"/>
  <c r="E321" i="1"/>
  <c r="E249" i="1"/>
  <c r="E106" i="1"/>
  <c r="E391" i="1"/>
  <c r="E78" i="1"/>
  <c r="AA214" i="1"/>
  <c r="M200" i="1"/>
  <c r="AA446" i="1"/>
  <c r="N203" i="1"/>
  <c r="O203" i="1" s="1"/>
  <c r="L312" i="1"/>
  <c r="AA378" i="1"/>
  <c r="AA405" i="1"/>
  <c r="L304" i="1"/>
  <c r="AA369" i="1"/>
  <c r="AA404" i="1"/>
  <c r="N94" i="1"/>
  <c r="O94" i="1" s="1"/>
  <c r="AA197" i="1"/>
  <c r="AA374" i="1"/>
  <c r="L339" i="1"/>
  <c r="M345" i="1"/>
  <c r="M260" i="1"/>
  <c r="N61" i="1"/>
  <c r="O61" i="1" s="1"/>
  <c r="AA93" i="1"/>
  <c r="N255" i="1"/>
  <c r="O255" i="1" s="1"/>
  <c r="M391" i="1"/>
  <c r="N164" i="1"/>
  <c r="O164" i="1" s="1"/>
  <c r="L247" i="1"/>
  <c r="M96" i="1"/>
  <c r="N96" i="1"/>
  <c r="O96" i="1" s="1"/>
  <c r="M421" i="1"/>
  <c r="L313" i="1"/>
  <c r="AA339" i="1"/>
  <c r="N281" i="1"/>
  <c r="O281" i="1" s="1"/>
  <c r="M292" i="1"/>
  <c r="M250" i="1"/>
  <c r="N328" i="1"/>
  <c r="O328" i="1" s="1"/>
  <c r="E277" i="1"/>
  <c r="E301" i="1"/>
  <c r="E33" i="1"/>
  <c r="E98" i="1"/>
  <c r="E289" i="1"/>
  <c r="E115" i="1"/>
  <c r="E57" i="1"/>
  <c r="E364" i="1"/>
  <c r="E231" i="1"/>
  <c r="U439" i="1"/>
  <c r="V439" i="1" s="1"/>
  <c r="W439" i="1" s="1"/>
  <c r="X439" i="1" s="1"/>
  <c r="AA151" i="1"/>
  <c r="AA412" i="1"/>
  <c r="AA96" i="1"/>
  <c r="L201" i="1"/>
  <c r="L93" i="1"/>
  <c r="M355" i="1"/>
  <c r="N133" i="1"/>
  <c r="O133" i="1" s="1"/>
  <c r="AA247" i="1"/>
  <c r="AA355" i="1"/>
  <c r="AA308" i="1"/>
  <c r="L140" i="1"/>
  <c r="N140" i="1"/>
  <c r="O140" i="1" s="1"/>
  <c r="AA140" i="1"/>
  <c r="M140" i="1"/>
  <c r="AA260" i="1"/>
  <c r="E141" i="1"/>
  <c r="E295" i="1"/>
  <c r="E386" i="1"/>
  <c r="E163" i="1"/>
  <c r="E308" i="1"/>
  <c r="L186" i="1"/>
  <c r="E345" i="1"/>
  <c r="E123" i="1"/>
  <c r="E228" i="1"/>
  <c r="E435" i="1"/>
  <c r="M84" i="1"/>
  <c r="M419" i="1"/>
  <c r="N186" i="1"/>
  <c r="O186" i="1" s="1"/>
  <c r="L345" i="1"/>
  <c r="L308" i="1"/>
  <c r="M227" i="1"/>
  <c r="M14" i="1"/>
  <c r="M141" i="1"/>
  <c r="AA292" i="1"/>
  <c r="E146" i="1"/>
  <c r="E379" i="1"/>
  <c r="E413" i="1"/>
  <c r="AA203" i="1"/>
  <c r="N339" i="1"/>
  <c r="O339" i="1" s="1"/>
  <c r="E192" i="1"/>
  <c r="E26" i="1"/>
  <c r="AA218" i="1"/>
  <c r="N218" i="1"/>
  <c r="O218" i="1" s="1"/>
  <c r="AA69" i="1"/>
  <c r="M69" i="1"/>
  <c r="L412" i="1"/>
  <c r="E315" i="1"/>
  <c r="E330" i="1"/>
  <c r="E209" i="1"/>
  <c r="E318" i="1"/>
  <c r="E177" i="1"/>
  <c r="E261" i="1"/>
  <c r="L203" i="1"/>
  <c r="N84" i="1"/>
  <c r="O84" i="1" s="1"/>
  <c r="M438" i="1"/>
  <c r="N365" i="1"/>
  <c r="O365" i="1" s="1"/>
  <c r="AA345" i="1"/>
  <c r="M312" i="1"/>
  <c r="N227" i="1"/>
  <c r="O227" i="1" s="1"/>
  <c r="L14" i="1"/>
  <c r="N69" i="1"/>
  <c r="O69" i="1" s="1"/>
  <c r="M131" i="1"/>
  <c r="AA18" i="1"/>
  <c r="M18" i="1"/>
  <c r="M233" i="1"/>
  <c r="M300" i="1"/>
  <c r="M217" i="1"/>
  <c r="N180" i="1"/>
  <c r="O180" i="1" s="1"/>
  <c r="M42" i="1"/>
  <c r="AA42" i="1"/>
  <c r="M403" i="1"/>
  <c r="M62" i="1"/>
  <c r="L42" i="1"/>
  <c r="U432" i="1"/>
  <c r="V432" i="1" s="1"/>
  <c r="W432" i="1" s="1"/>
  <c r="X432" i="1" s="1"/>
  <c r="L107" i="1"/>
  <c r="L24" i="1"/>
  <c r="N42" i="1"/>
  <c r="O42" i="1" s="1"/>
  <c r="AA431" i="1"/>
  <c r="N107" i="1"/>
  <c r="O107" i="1" s="1"/>
  <c r="M430" i="1"/>
  <c r="AA24" i="1"/>
  <c r="AA310" i="1"/>
  <c r="N24" i="1"/>
  <c r="O24" i="1" s="1"/>
  <c r="N246" i="1"/>
  <c r="O246" i="1" s="1"/>
  <c r="E189" i="1"/>
  <c r="E200" i="1"/>
  <c r="E229" i="1"/>
  <c r="E241" i="1"/>
  <c r="E45" i="1"/>
  <c r="E333" i="1"/>
  <c r="E352" i="1"/>
  <c r="E387" i="1"/>
  <c r="E372" i="1"/>
  <c r="E439" i="1"/>
  <c r="E23" i="1"/>
  <c r="E86" i="1"/>
  <c r="AA243" i="1"/>
  <c r="N422" i="1"/>
  <c r="O422" i="1" s="1"/>
  <c r="L397" i="1"/>
  <c r="M301" i="1"/>
  <c r="AA419" i="1"/>
  <c r="L411" i="1"/>
  <c r="M423" i="1"/>
  <c r="AA280" i="1"/>
  <c r="M157" i="1"/>
  <c r="AA302" i="1"/>
  <c r="AA133" i="1"/>
  <c r="N187" i="1"/>
  <c r="O187" i="1" s="1"/>
  <c r="M428" i="1"/>
  <c r="M194" i="1"/>
  <c r="L194" i="1"/>
  <c r="N194" i="1"/>
  <c r="O194" i="1" s="1"/>
  <c r="AA194" i="1"/>
  <c r="L143" i="1"/>
  <c r="AA143" i="1"/>
  <c r="N143" i="1"/>
  <c r="O143" i="1" s="1"/>
  <c r="L10" i="1"/>
  <c r="N10" i="1"/>
  <c r="O10" i="1" s="1"/>
  <c r="L393" i="1"/>
  <c r="N393" i="1"/>
  <c r="O393" i="1" s="1"/>
  <c r="N406" i="1"/>
  <c r="O406" i="1" s="1"/>
  <c r="M406" i="1"/>
  <c r="AA401" i="1"/>
  <c r="N401" i="1"/>
  <c r="O401" i="1" s="1"/>
  <c r="M397" i="1"/>
  <c r="AA263" i="1"/>
  <c r="M10" i="1"/>
  <c r="L241" i="1"/>
  <c r="AA241" i="1"/>
  <c r="M393" i="1"/>
  <c r="AA295" i="1"/>
  <c r="N295" i="1"/>
  <c r="O295" i="1" s="1"/>
  <c r="L263" i="1"/>
  <c r="AA217" i="1"/>
  <c r="L84" i="1"/>
  <c r="L401" i="1"/>
  <c r="N417" i="1"/>
  <c r="O417" i="1" s="1"/>
  <c r="L87" i="1"/>
  <c r="E223" i="1"/>
  <c r="E238" i="1"/>
  <c r="M295" i="1"/>
  <c r="L403" i="1"/>
  <c r="E368" i="1"/>
  <c r="M422" i="1"/>
  <c r="AA400" i="1"/>
  <c r="AA100" i="1"/>
  <c r="AA49" i="1"/>
  <c r="L365" i="1"/>
  <c r="M79" i="1"/>
  <c r="L100" i="1"/>
  <c r="L273" i="1"/>
  <c r="M241" i="1"/>
  <c r="AA14" i="1"/>
  <c r="L180" i="1"/>
  <c r="L431" i="1"/>
  <c r="L94" i="1"/>
  <c r="AA94" i="1"/>
  <c r="N41" i="1"/>
  <c r="O41" i="1" s="1"/>
  <c r="AA41" i="1"/>
  <c r="M106" i="1"/>
  <c r="L106" i="1"/>
  <c r="L41" i="1"/>
  <c r="M243" i="1"/>
  <c r="M41" i="1"/>
  <c r="AA411" i="1"/>
  <c r="AA253" i="1"/>
  <c r="L53" i="1"/>
  <c r="M53" i="1"/>
  <c r="M263" i="1"/>
  <c r="N217" i="1"/>
  <c r="O217" i="1" s="1"/>
  <c r="L121" i="1"/>
  <c r="M402" i="1"/>
  <c r="L361" i="1"/>
  <c r="M401" i="1"/>
  <c r="AA121" i="1"/>
  <c r="AA180" i="1"/>
  <c r="M431" i="1"/>
  <c r="N81" i="1"/>
  <c r="O81" i="1" s="1"/>
  <c r="L81" i="1"/>
  <c r="M81" i="1"/>
  <c r="AA81" i="1"/>
  <c r="M212" i="1"/>
  <c r="N212" i="1"/>
  <c r="O212" i="1" s="1"/>
  <c r="AA212" i="1"/>
  <c r="M120" i="1"/>
  <c r="AA120" i="1"/>
  <c r="AA87" i="1"/>
  <c r="E148" i="1"/>
  <c r="E167" i="1"/>
  <c r="E230" i="1"/>
  <c r="L449" i="1"/>
  <c r="L212" i="1"/>
  <c r="AA403" i="1"/>
  <c r="AA238" i="1"/>
  <c r="AA422" i="1"/>
  <c r="AA397" i="1"/>
  <c r="L400" i="1"/>
  <c r="N301" i="1"/>
  <c r="O301" i="1" s="1"/>
  <c r="M392" i="1"/>
  <c r="AA392" i="1"/>
  <c r="M105" i="1"/>
  <c r="AA365" i="1"/>
  <c r="L280" i="1"/>
  <c r="L49" i="1"/>
  <c r="N79" i="1"/>
  <c r="O79" i="1" s="1"/>
  <c r="AA417" i="1"/>
  <c r="L136" i="1"/>
  <c r="M100" i="1"/>
  <c r="M273" i="1"/>
  <c r="AA410" i="1"/>
  <c r="M187" i="1"/>
  <c r="L122" i="1"/>
  <c r="M122" i="1"/>
  <c r="L406" i="1"/>
  <c r="N162" i="1"/>
  <c r="O162" i="1" s="1"/>
  <c r="L162" i="1"/>
  <c r="M265" i="1"/>
  <c r="N265" i="1"/>
  <c r="O265" i="1" s="1"/>
  <c r="L131" i="1"/>
  <c r="AA53" i="1"/>
  <c r="M246" i="1"/>
  <c r="E401" i="1"/>
  <c r="E436" i="1"/>
  <c r="E20" i="1"/>
  <c r="E87" i="1"/>
  <c r="E150" i="1"/>
  <c r="N238" i="1"/>
  <c r="O238" i="1" s="1"/>
  <c r="N400" i="1"/>
  <c r="O400" i="1" s="1"/>
  <c r="L301" i="1"/>
  <c r="N392" i="1"/>
  <c r="O392" i="1" s="1"/>
  <c r="AA288" i="1"/>
  <c r="N411" i="1"/>
  <c r="O411" i="1" s="1"/>
  <c r="M87" i="1"/>
  <c r="N105" i="1"/>
  <c r="O105" i="1" s="1"/>
  <c r="AA79" i="1"/>
  <c r="L391" i="1"/>
  <c r="M121" i="1"/>
  <c r="L402" i="1"/>
  <c r="N157" i="1"/>
  <c r="O157" i="1" s="1"/>
  <c r="AA273" i="1"/>
  <c r="L187" i="1"/>
  <c r="N161" i="1"/>
  <c r="O161" i="1" s="1"/>
  <c r="M161" i="1"/>
  <c r="L161" i="1"/>
  <c r="N231" i="1"/>
  <c r="O231" i="1" s="1"/>
  <c r="L231" i="1"/>
  <c r="AA231" i="1"/>
  <c r="M231" i="1"/>
  <c r="L178" i="1"/>
  <c r="N178" i="1"/>
  <c r="O178" i="1" s="1"/>
  <c r="M178" i="1"/>
  <c r="AA178" i="1"/>
  <c r="L316" i="1"/>
  <c r="M316" i="1"/>
  <c r="N316" i="1"/>
  <c r="O316" i="1" s="1"/>
  <c r="N25" i="1"/>
  <c r="O25" i="1" s="1"/>
  <c r="L25" i="1"/>
  <c r="M25" i="1"/>
  <c r="AA25" i="1"/>
  <c r="M138" i="1"/>
  <c r="L138" i="1"/>
  <c r="AA138" i="1"/>
  <c r="N138" i="1"/>
  <c r="O138" i="1" s="1"/>
  <c r="M390" i="1"/>
  <c r="N390" i="1"/>
  <c r="O390" i="1" s="1"/>
  <c r="L40" i="1"/>
  <c r="AA40" i="1"/>
  <c r="M40" i="1"/>
  <c r="N40" i="1"/>
  <c r="O40" i="1" s="1"/>
  <c r="N318" i="1"/>
  <c r="O318" i="1" s="1"/>
  <c r="M318" i="1"/>
  <c r="AA318" i="1"/>
  <c r="L318" i="1"/>
  <c r="AA316" i="1"/>
  <c r="E297" i="1"/>
  <c r="E361" i="1"/>
  <c r="E417" i="1"/>
  <c r="E328" i="1"/>
  <c r="E225" i="1"/>
  <c r="E264" i="1"/>
  <c r="E353" i="1"/>
  <c r="E329" i="1"/>
  <c r="E424" i="1"/>
  <c r="E129" i="1"/>
  <c r="E274" i="1"/>
  <c r="E43" i="1"/>
  <c r="E195" i="1"/>
  <c r="E380" i="1"/>
  <c r="E220" i="1"/>
  <c r="E12" i="1"/>
  <c r="E239" i="1"/>
  <c r="E79" i="1"/>
  <c r="E302" i="1"/>
  <c r="E94" i="1"/>
  <c r="AA221" i="1"/>
  <c r="N221" i="1"/>
  <c r="O221" i="1" s="1"/>
  <c r="L221" i="1"/>
  <c r="M221" i="1"/>
  <c r="L325" i="1"/>
  <c r="AA325" i="1"/>
  <c r="M325" i="1"/>
  <c r="L398" i="1"/>
  <c r="N398" i="1"/>
  <c r="O398" i="1" s="1"/>
  <c r="M398" i="1"/>
  <c r="AA398" i="1"/>
  <c r="L286" i="1"/>
  <c r="N286" i="1"/>
  <c r="O286" i="1" s="1"/>
  <c r="N326" i="1"/>
  <c r="O326" i="1" s="1"/>
  <c r="M326" i="1"/>
  <c r="AA73" i="1"/>
  <c r="N73" i="1"/>
  <c r="O73" i="1" s="1"/>
  <c r="AA333" i="1"/>
  <c r="N333" i="1"/>
  <c r="O333" i="1" s="1"/>
  <c r="L333" i="1"/>
  <c r="M333" i="1"/>
  <c r="N98" i="1"/>
  <c r="O98" i="1" s="1"/>
  <c r="AA98" i="1"/>
  <c r="M98" i="1"/>
  <c r="L98" i="1"/>
  <c r="N80" i="1"/>
  <c r="O80" i="1" s="1"/>
  <c r="AA80" i="1"/>
  <c r="L80" i="1"/>
  <c r="M80" i="1"/>
  <c r="L73" i="1"/>
  <c r="AA26" i="1"/>
  <c r="M26" i="1"/>
  <c r="N26" i="1"/>
  <c r="O26" i="1" s="1"/>
  <c r="L26" i="1"/>
  <c r="L396" i="1"/>
  <c r="AA396" i="1"/>
  <c r="N396" i="1"/>
  <c r="O396" i="1" s="1"/>
  <c r="E173" i="1"/>
  <c r="E339" i="1"/>
  <c r="E354" i="1"/>
  <c r="E152" i="1"/>
  <c r="E66" i="1"/>
  <c r="E425" i="1"/>
  <c r="E75" i="1"/>
  <c r="E165" i="1"/>
  <c r="E144" i="1"/>
  <c r="E243" i="1"/>
  <c r="E13" i="1"/>
  <c r="E160" i="1"/>
  <c r="E312" i="1"/>
  <c r="E81" i="1"/>
  <c r="E300" i="1"/>
  <c r="E92" i="1"/>
  <c r="E367" i="1"/>
  <c r="E159" i="1"/>
  <c r="E390" i="1"/>
  <c r="E222" i="1"/>
  <c r="M73" i="1"/>
  <c r="M136" i="1"/>
  <c r="N136" i="1"/>
  <c r="O136" i="1" s="1"/>
  <c r="N47" i="1"/>
  <c r="O47" i="1" s="1"/>
  <c r="L47" i="1"/>
  <c r="AA47" i="1"/>
  <c r="M47" i="1"/>
  <c r="L269" i="1"/>
  <c r="N269" i="1"/>
  <c r="O269" i="1" s="1"/>
  <c r="AA269" i="1"/>
  <c r="M269" i="1"/>
  <c r="AA226" i="1"/>
  <c r="N226" i="1"/>
  <c r="O226" i="1" s="1"/>
  <c r="L226" i="1"/>
  <c r="M226" i="1"/>
  <c r="N11" i="1"/>
  <c r="O11" i="1" s="1"/>
  <c r="L11" i="1"/>
  <c r="M11" i="1"/>
  <c r="AA11" i="1"/>
  <c r="AA285" i="1"/>
  <c r="N285" i="1"/>
  <c r="O285" i="1" s="1"/>
  <c r="L285" i="1"/>
  <c r="M285" i="1"/>
  <c r="L368" i="1"/>
  <c r="M368" i="1"/>
  <c r="AA368" i="1"/>
  <c r="E46" i="1"/>
  <c r="E126" i="1"/>
  <c r="E198" i="1"/>
  <c r="E270" i="1"/>
  <c r="E342" i="1"/>
  <c r="E414" i="1"/>
  <c r="E47" i="1"/>
  <c r="E119" i="1"/>
  <c r="E199" i="1"/>
  <c r="E271" i="1"/>
  <c r="E343" i="1"/>
  <c r="E415" i="1"/>
  <c r="E44" i="1"/>
  <c r="E116" i="1"/>
  <c r="E188" i="1"/>
  <c r="E268" i="1"/>
  <c r="E340" i="1"/>
  <c r="E412" i="1"/>
  <c r="E42" i="1"/>
  <c r="E145" i="1"/>
  <c r="E248" i="1"/>
  <c r="E349" i="1"/>
  <c r="E9" i="1"/>
  <c r="E107" i="1"/>
  <c r="E210" i="1"/>
  <c r="E313" i="1"/>
  <c r="E416" i="1"/>
  <c r="E77" i="1"/>
  <c r="E179" i="1"/>
  <c r="E282" i="1"/>
  <c r="E385" i="1"/>
  <c r="E61" i="1"/>
  <c r="E226" i="1"/>
  <c r="E392" i="1"/>
  <c r="E105" i="1"/>
  <c r="E267" i="1"/>
  <c r="E433" i="1"/>
  <c r="E161" i="1"/>
  <c r="E322" i="1"/>
  <c r="E59" i="1"/>
  <c r="E320" i="1"/>
  <c r="E162" i="1"/>
  <c r="E421" i="1"/>
  <c r="E251" i="1"/>
  <c r="E89" i="1"/>
  <c r="E99" i="1"/>
  <c r="E74" i="1"/>
  <c r="E34" i="1"/>
  <c r="E448" i="1"/>
  <c r="E62" i="1"/>
  <c r="E134" i="1"/>
  <c r="E206" i="1"/>
  <c r="E278" i="1"/>
  <c r="E350" i="1"/>
  <c r="E422" i="1"/>
  <c r="E55" i="1"/>
  <c r="E135" i="1"/>
  <c r="E207" i="1"/>
  <c r="E279" i="1"/>
  <c r="E351" i="1"/>
  <c r="E423" i="1"/>
  <c r="E52" i="1"/>
  <c r="E124" i="1"/>
  <c r="E204" i="1"/>
  <c r="E276" i="1"/>
  <c r="E348" i="1"/>
  <c r="E420" i="1"/>
  <c r="E56" i="1"/>
  <c r="E157" i="1"/>
  <c r="E259" i="1"/>
  <c r="E362" i="1"/>
  <c r="E18" i="1"/>
  <c r="E121" i="1"/>
  <c r="E224" i="1"/>
  <c r="E325" i="1"/>
  <c r="E427" i="1"/>
  <c r="E90" i="1"/>
  <c r="E193" i="1"/>
  <c r="E296" i="1"/>
  <c r="E397" i="1"/>
  <c r="E83" i="1"/>
  <c r="E245" i="1"/>
  <c r="E409" i="1"/>
  <c r="E125" i="1"/>
  <c r="E290" i="1"/>
  <c r="E16" i="1"/>
  <c r="E178" i="1"/>
  <c r="E344" i="1"/>
  <c r="E91" i="1"/>
  <c r="E355" i="1"/>
  <c r="E194" i="1"/>
  <c r="E19" i="1"/>
  <c r="E280" i="1"/>
  <c r="E139" i="1"/>
  <c r="E149" i="1"/>
  <c r="E136" i="1"/>
  <c r="E80" i="1"/>
  <c r="E381" i="1"/>
  <c r="E378" i="1"/>
  <c r="E70" i="1"/>
  <c r="E142" i="1"/>
  <c r="E214" i="1"/>
  <c r="E286" i="1"/>
  <c r="E430" i="1"/>
  <c r="E71" i="1"/>
  <c r="E215" i="1"/>
  <c r="E287" i="1"/>
  <c r="E359" i="1"/>
  <c r="E60" i="1"/>
  <c r="E140" i="1"/>
  <c r="E212" i="1"/>
  <c r="E284" i="1"/>
  <c r="E356" i="1"/>
  <c r="E67" i="1"/>
  <c r="E170" i="1"/>
  <c r="E273" i="1"/>
  <c r="E32" i="1"/>
  <c r="E133" i="1"/>
  <c r="E235" i="1"/>
  <c r="E441" i="1"/>
  <c r="E205" i="1"/>
  <c r="E410" i="1"/>
  <c r="E101" i="1"/>
  <c r="E432" i="1"/>
  <c r="E309" i="1"/>
  <c r="E358" i="1"/>
  <c r="E431" i="1"/>
  <c r="E428" i="1"/>
  <c r="E376" i="1"/>
  <c r="E338" i="1"/>
  <c r="E307" i="1"/>
  <c r="E266" i="1"/>
  <c r="E153" i="1"/>
  <c r="E30" i="1"/>
  <c r="E102" i="1"/>
  <c r="E174" i="1"/>
  <c r="E254" i="1"/>
  <c r="E326" i="1"/>
  <c r="E398" i="1"/>
  <c r="E31" i="1"/>
  <c r="E103" i="1"/>
  <c r="E175" i="1"/>
  <c r="E247" i="1"/>
  <c r="E327" i="1"/>
  <c r="E399" i="1"/>
  <c r="E28" i="1"/>
  <c r="E100" i="1"/>
  <c r="E172" i="1"/>
  <c r="E244" i="1"/>
  <c r="E316" i="1"/>
  <c r="E396" i="1"/>
  <c r="E17" i="1"/>
  <c r="E120" i="1"/>
  <c r="E221" i="1"/>
  <c r="E323" i="1"/>
  <c r="E426" i="1"/>
  <c r="E82" i="1"/>
  <c r="E185" i="1"/>
  <c r="E288" i="1"/>
  <c r="E389" i="1"/>
  <c r="E51" i="1"/>
  <c r="E154" i="1"/>
  <c r="E257" i="1"/>
  <c r="E360" i="1"/>
  <c r="E21" i="1"/>
  <c r="E186" i="1"/>
  <c r="E347" i="1"/>
  <c r="E64" i="1"/>
  <c r="E227" i="1"/>
  <c r="E393" i="1"/>
  <c r="E117" i="1"/>
  <c r="E281" i="1"/>
  <c r="E445" i="1"/>
  <c r="E256" i="1"/>
  <c r="E97" i="1"/>
  <c r="E357" i="1"/>
  <c r="E181" i="1"/>
  <c r="E443" i="1"/>
  <c r="E403" i="1"/>
  <c r="E408" i="1"/>
  <c r="E395" i="1"/>
  <c r="E341" i="1"/>
  <c r="E38" i="1"/>
  <c r="E110" i="1"/>
  <c r="E190" i="1"/>
  <c r="E262" i="1"/>
  <c r="E334" i="1"/>
  <c r="E406" i="1"/>
  <c r="E39" i="1"/>
  <c r="E111" i="1"/>
  <c r="E183" i="1"/>
  <c r="E263" i="1"/>
  <c r="E335" i="1"/>
  <c r="E407" i="1"/>
  <c r="E36" i="1"/>
  <c r="E108" i="1"/>
  <c r="E180" i="1"/>
  <c r="E252" i="1"/>
  <c r="E332" i="1"/>
  <c r="E404" i="1"/>
  <c r="E29" i="1"/>
  <c r="E131" i="1"/>
  <c r="E234" i="1"/>
  <c r="E337" i="1"/>
  <c r="E440" i="1"/>
  <c r="E96" i="1"/>
  <c r="E197" i="1"/>
  <c r="E299" i="1"/>
  <c r="E402" i="1"/>
  <c r="E65" i="1"/>
  <c r="E168" i="1"/>
  <c r="E269" i="1"/>
  <c r="E371" i="1"/>
  <c r="E41" i="1"/>
  <c r="E203" i="1"/>
  <c r="E369" i="1"/>
  <c r="E85" i="1"/>
  <c r="E250" i="1"/>
  <c r="E411" i="1"/>
  <c r="E138" i="1"/>
  <c r="E304" i="1"/>
  <c r="E27" i="1"/>
  <c r="E291" i="1"/>
  <c r="E130" i="1"/>
  <c r="E394" i="1"/>
  <c r="E216" i="1"/>
  <c r="E37" i="1"/>
  <c r="E48" i="1"/>
  <c r="E25" i="1"/>
  <c r="E442" i="1"/>
  <c r="E400" i="1"/>
  <c r="E143" i="1"/>
  <c r="E104" i="1"/>
  <c r="E147" i="1"/>
  <c r="E201" i="1"/>
  <c r="E292" i="1"/>
  <c r="E84" i="1"/>
  <c r="E311" i="1"/>
  <c r="E151" i="1"/>
  <c r="E382" i="1"/>
  <c r="E166" i="1"/>
  <c r="AA390" i="1"/>
  <c r="P9" i="1"/>
  <c r="P10" i="1" s="1"/>
  <c r="P11" i="1" s="1"/>
  <c r="P12" i="1" s="1"/>
  <c r="P13" i="1" s="1"/>
  <c r="P14" i="1" s="1"/>
  <c r="P15" i="1" s="1"/>
  <c r="P16" i="1" s="1"/>
  <c r="P17" i="1" s="1"/>
  <c r="N9" i="1"/>
  <c r="O9" i="1" s="1"/>
  <c r="AA9" i="1"/>
  <c r="M9" i="1"/>
  <c r="M275" i="1"/>
  <c r="L275" i="1"/>
  <c r="N275" i="1"/>
  <c r="O275" i="1" s="1"/>
  <c r="AA275" i="1"/>
  <c r="M75" i="1"/>
  <c r="AA75" i="1"/>
  <c r="N75" i="1"/>
  <c r="O75" i="1" s="1"/>
  <c r="L75" i="1"/>
  <c r="N30" i="1"/>
  <c r="O30" i="1" s="1"/>
  <c r="AA30" i="1"/>
  <c r="M30" i="1"/>
  <c r="N67" i="1"/>
  <c r="O67" i="1" s="1"/>
  <c r="L67" i="1"/>
  <c r="M67" i="1"/>
  <c r="AA67" i="1"/>
  <c r="E176" i="1"/>
  <c r="E237" i="1"/>
  <c r="E242" i="1"/>
  <c r="E88" i="1"/>
  <c r="E419" i="1"/>
  <c r="E384" i="1"/>
  <c r="E35" i="1"/>
  <c r="E24" i="1"/>
  <c r="E449" i="1"/>
  <c r="E218" i="1"/>
  <c r="E363" i="1"/>
  <c r="E69" i="1"/>
  <c r="E285" i="1"/>
  <c r="E444" i="1"/>
  <c r="E236" i="1"/>
  <c r="E76" i="1"/>
  <c r="E303" i="1"/>
  <c r="E95" i="1"/>
  <c r="E366" i="1"/>
  <c r="E158" i="1"/>
  <c r="L390" i="1"/>
  <c r="N352" i="1"/>
  <c r="O352" i="1" s="1"/>
  <c r="AA352" i="1"/>
  <c r="M352" i="1"/>
  <c r="L352" i="1"/>
  <c r="N172" i="1"/>
  <c r="O172" i="1" s="1"/>
  <c r="L172" i="1"/>
  <c r="AA172" i="1"/>
  <c r="L137" i="1"/>
  <c r="M160" i="1"/>
  <c r="N177" i="1"/>
  <c r="O177" i="1" s="1"/>
  <c r="L233" i="1"/>
  <c r="N314" i="1"/>
  <c r="O314" i="1" s="1"/>
  <c r="L104" i="1"/>
  <c r="AA104" i="1"/>
  <c r="N104" i="1"/>
  <c r="O104" i="1" s="1"/>
  <c r="M104" i="1"/>
  <c r="N16" i="1"/>
  <c r="O16" i="1" s="1"/>
  <c r="M16" i="1"/>
  <c r="AA16" i="1"/>
  <c r="L16" i="1"/>
  <c r="AA149" i="1"/>
  <c r="N149" i="1"/>
  <c r="O149" i="1" s="1"/>
  <c r="N170" i="1"/>
  <c r="O170" i="1" s="1"/>
  <c r="AA170" i="1"/>
  <c r="M170" i="1"/>
  <c r="L170" i="1"/>
  <c r="L421" i="1"/>
  <c r="AA421" i="1"/>
  <c r="M439" i="1"/>
  <c r="L439" i="1"/>
  <c r="N439" i="1"/>
  <c r="O439" i="1" s="1"/>
  <c r="U436" i="1"/>
  <c r="V436" i="1" s="1"/>
  <c r="W436" i="1" s="1"/>
  <c r="X436" i="1" s="1"/>
  <c r="L435" i="1"/>
  <c r="N435" i="1"/>
  <c r="O435" i="1" s="1"/>
  <c r="AA179" i="1"/>
  <c r="L179" i="1"/>
  <c r="N179" i="1"/>
  <c r="O179" i="1" s="1"/>
  <c r="M179" i="1"/>
  <c r="M71" i="1"/>
  <c r="N71" i="1"/>
  <c r="O71" i="1" s="1"/>
  <c r="L71" i="1"/>
  <c r="AA347" i="1"/>
  <c r="N347" i="1"/>
  <c r="O347" i="1" s="1"/>
  <c r="L15" i="1"/>
  <c r="AA71" i="1"/>
  <c r="L238" i="1"/>
  <c r="M107" i="1"/>
  <c r="U440" i="1"/>
  <c r="V440" i="1" s="1"/>
  <c r="W440" i="1" s="1"/>
  <c r="X440" i="1" s="1"/>
  <c r="AA435" i="1"/>
  <c r="AA31" i="1"/>
  <c r="N233" i="1"/>
  <c r="O233" i="1" s="1"/>
  <c r="M412" i="1"/>
  <c r="AA382" i="1"/>
  <c r="N193" i="1"/>
  <c r="O193" i="1" s="1"/>
  <c r="L193" i="1"/>
  <c r="AA193" i="1"/>
  <c r="M193" i="1"/>
  <c r="AA58" i="1"/>
  <c r="N58" i="1"/>
  <c r="O58" i="1" s="1"/>
  <c r="M58" i="1"/>
  <c r="N192" i="1"/>
  <c r="O192" i="1" s="1"/>
  <c r="M192" i="1"/>
  <c r="L192" i="1"/>
  <c r="N300" i="1"/>
  <c r="O300" i="1" s="1"/>
  <c r="L300" i="1"/>
  <c r="L62" i="1"/>
  <c r="AA62" i="1"/>
  <c r="N216" i="1"/>
  <c r="O216" i="1" s="1"/>
  <c r="M216" i="1"/>
  <c r="N309" i="1"/>
  <c r="O309" i="1" s="1"/>
  <c r="AA309" i="1"/>
  <c r="L309" i="1"/>
  <c r="L347" i="1"/>
  <c r="L110" i="1"/>
  <c r="N110" i="1"/>
  <c r="O110" i="1" s="1"/>
  <c r="AA110" i="1"/>
  <c r="N443" i="1"/>
  <c r="O443" i="1" s="1"/>
  <c r="U444" i="1"/>
  <c r="V444" i="1" s="1"/>
  <c r="W444" i="1" s="1"/>
  <c r="X444" i="1" s="1"/>
  <c r="M443" i="1"/>
  <c r="L443" i="1"/>
  <c r="M294" i="1"/>
  <c r="AA145" i="1"/>
  <c r="L145" i="1"/>
  <c r="N145" i="1"/>
  <c r="O145" i="1" s="1"/>
  <c r="M145" i="1"/>
  <c r="L274" i="1"/>
  <c r="M274" i="1"/>
  <c r="N274" i="1"/>
  <c r="O274" i="1" s="1"/>
  <c r="N88" i="1"/>
  <c r="O88" i="1" s="1"/>
  <c r="AA88" i="1"/>
  <c r="M88" i="1"/>
  <c r="L88" i="1"/>
  <c r="L417" i="1"/>
  <c r="L55" i="1"/>
  <c r="N55" i="1"/>
  <c r="O55" i="1" s="1"/>
  <c r="M55" i="1"/>
  <c r="AA55" i="1"/>
  <c r="M347" i="1"/>
  <c r="AA294" i="1"/>
  <c r="AA177" i="1"/>
  <c r="L19" i="1"/>
  <c r="M19" i="1"/>
  <c r="N19" i="1"/>
  <c r="O19" i="1" s="1"/>
  <c r="AA19" i="1"/>
  <c r="M56" i="1"/>
  <c r="L56" i="1"/>
  <c r="N56" i="1"/>
  <c r="O56" i="1" s="1"/>
  <c r="AA56" i="1"/>
  <c r="M102" i="1"/>
  <c r="L102" i="1"/>
  <c r="N102" i="1"/>
  <c r="O102" i="1" s="1"/>
  <c r="AA102" i="1"/>
  <c r="M279" i="1"/>
  <c r="N279" i="1"/>
  <c r="O279" i="1" s="1"/>
  <c r="L279" i="1"/>
  <c r="M376" i="1"/>
  <c r="N376" i="1"/>
  <c r="O376" i="1" s="1"/>
  <c r="AA376" i="1"/>
  <c r="N65" i="1"/>
  <c r="O65" i="1" s="1"/>
  <c r="M65" i="1"/>
  <c r="AA65" i="1"/>
  <c r="AA409" i="1"/>
  <c r="L409" i="1"/>
  <c r="M409" i="1"/>
  <c r="N409" i="1"/>
  <c r="O409" i="1" s="1"/>
  <c r="M361" i="1"/>
  <c r="N361" i="1"/>
  <c r="O361" i="1" s="1"/>
  <c r="M27" i="1"/>
  <c r="AA27" i="1"/>
  <c r="AA160" i="1"/>
  <c r="L177" i="1"/>
  <c r="L388" i="1"/>
  <c r="N419" i="1"/>
  <c r="O419" i="1" s="1"/>
  <c r="AA103" i="1"/>
  <c r="N103" i="1"/>
  <c r="O103" i="1" s="1"/>
  <c r="L103" i="1"/>
  <c r="N236" i="1"/>
  <c r="O236" i="1" s="1"/>
  <c r="M236" i="1"/>
  <c r="M15" i="1"/>
  <c r="N35" i="1"/>
  <c r="O35" i="1" s="1"/>
  <c r="L35" i="1"/>
  <c r="M35" i="1"/>
  <c r="M31" i="1"/>
  <c r="M369" i="1"/>
  <c r="AA425" i="1"/>
  <c r="L160" i="1"/>
  <c r="N351" i="1"/>
  <c r="O351" i="1" s="1"/>
  <c r="L27" i="1"/>
  <c r="M149" i="1"/>
  <c r="AA370" i="1"/>
  <c r="L423" i="1"/>
  <c r="L382" i="1"/>
  <c r="M74" i="1"/>
  <c r="N74" i="1"/>
  <c r="O74" i="1" s="1"/>
  <c r="L74" i="1"/>
  <c r="M119" i="1"/>
  <c r="AA119" i="1"/>
  <c r="L119" i="1"/>
  <c r="N119" i="1"/>
  <c r="O119" i="1" s="1"/>
  <c r="N165" i="1"/>
  <c r="O165" i="1" s="1"/>
  <c r="M165" i="1"/>
  <c r="AA289" i="1"/>
  <c r="N289" i="1"/>
  <c r="O289" i="1" s="1"/>
  <c r="L289" i="1"/>
  <c r="U438" i="1"/>
  <c r="V438" i="1" s="1"/>
  <c r="W438" i="1" s="1"/>
  <c r="X438" i="1" s="1"/>
  <c r="N437" i="1"/>
  <c r="O437" i="1" s="1"/>
  <c r="AA437" i="1"/>
  <c r="N191" i="1"/>
  <c r="O191" i="1" s="1"/>
  <c r="M191" i="1"/>
  <c r="AA191" i="1"/>
  <c r="L191" i="1"/>
  <c r="N430" i="1"/>
  <c r="O430" i="1" s="1"/>
  <c r="U431" i="1"/>
  <c r="V431" i="1" s="1"/>
  <c r="W431" i="1" s="1"/>
  <c r="X431" i="1" s="1"/>
  <c r="M49" i="1"/>
  <c r="L58" i="1"/>
  <c r="L310" i="1"/>
  <c r="M302" i="1"/>
  <c r="N302" i="1"/>
  <c r="O302" i="1" s="1"/>
  <c r="AA15" i="1"/>
  <c r="AA236" i="1"/>
  <c r="AA165" i="1"/>
  <c r="N78" i="1"/>
  <c r="O78" i="1" s="1"/>
  <c r="L78" i="1"/>
  <c r="AA78" i="1"/>
  <c r="M78" i="1"/>
  <c r="AA350" i="1"/>
  <c r="M350" i="1"/>
  <c r="L350" i="1"/>
  <c r="N350" i="1"/>
  <c r="O350" i="1" s="1"/>
  <c r="AA420" i="1"/>
  <c r="L420" i="1"/>
  <c r="M420" i="1"/>
  <c r="N420" i="1"/>
  <c r="O420" i="1" s="1"/>
  <c r="M242" i="1"/>
  <c r="N242" i="1"/>
  <c r="O242" i="1" s="1"/>
  <c r="L242" i="1"/>
  <c r="AA242" i="1"/>
  <c r="U448" i="1"/>
  <c r="V448" i="1" s="1"/>
  <c r="W448" i="1" s="1"/>
  <c r="X448" i="1" s="1"/>
  <c r="AA447" i="1"/>
  <c r="N447" i="1"/>
  <c r="O447" i="1" s="1"/>
  <c r="M447" i="1"/>
  <c r="N449" i="1"/>
  <c r="O449" i="1" s="1"/>
  <c r="U450" i="1"/>
  <c r="V450" i="1" s="1"/>
  <c r="W450" i="1" s="1"/>
  <c r="X450" i="1" s="1"/>
  <c r="L305" i="1"/>
  <c r="M305" i="1"/>
  <c r="AA305" i="1"/>
  <c r="N305" i="1"/>
  <c r="O305" i="1" s="1"/>
  <c r="N174" i="1"/>
  <c r="O174" i="1" s="1"/>
  <c r="AA174" i="1"/>
  <c r="L174" i="1"/>
  <c r="M174" i="1"/>
  <c r="L447" i="1"/>
  <c r="AA111" i="1"/>
  <c r="M111" i="1"/>
  <c r="L111" i="1"/>
  <c r="N111" i="1"/>
  <c r="O111" i="1" s="1"/>
  <c r="N388" i="1"/>
  <c r="O388" i="1" s="1"/>
  <c r="AA388" i="1"/>
  <c r="AA277" i="1"/>
  <c r="U446" i="1"/>
  <c r="V446" i="1" s="1"/>
  <c r="W446" i="1" s="1"/>
  <c r="X446" i="1" s="1"/>
  <c r="M445" i="1"/>
  <c r="L445" i="1"/>
  <c r="AA445" i="1"/>
  <c r="N445" i="1"/>
  <c r="O445" i="1" s="1"/>
  <c r="M129" i="1"/>
  <c r="AA129" i="1"/>
  <c r="L129" i="1"/>
  <c r="N129" i="1"/>
  <c r="O129" i="1" s="1"/>
  <c r="L32" i="1"/>
  <c r="AA32" i="1"/>
  <c r="N32" i="1"/>
  <c r="O32" i="1" s="1"/>
  <c r="M97" i="1"/>
  <c r="L97" i="1"/>
  <c r="AA97" i="1"/>
  <c r="N97" i="1"/>
  <c r="O97" i="1" s="1"/>
  <c r="AA414" i="1"/>
  <c r="M414" i="1"/>
  <c r="L414" i="1"/>
  <c r="N414" i="1"/>
  <c r="O414" i="1" s="1"/>
  <c r="AA395" i="1"/>
  <c r="E211" i="1"/>
  <c r="E314" i="1"/>
  <c r="E112" i="1"/>
  <c r="E429" i="1"/>
  <c r="E217" i="1"/>
  <c r="E109" i="1"/>
  <c r="E418" i="1"/>
  <c r="E213" i="1"/>
  <c r="E317" i="1"/>
  <c r="E113" i="1"/>
  <c r="E53" i="1"/>
  <c r="E169" i="1"/>
  <c r="E272" i="1"/>
  <c r="E373" i="1"/>
  <c r="E10" i="1"/>
  <c r="E331" i="1"/>
  <c r="E434" i="1"/>
  <c r="E437" i="1"/>
  <c r="E11" i="1"/>
  <c r="E233" i="1"/>
  <c r="E336" i="1"/>
  <c r="E122" i="1"/>
  <c r="E388" i="1"/>
  <c r="E324" i="1"/>
  <c r="E260" i="1"/>
  <c r="E196" i="1"/>
  <c r="E132" i="1"/>
  <c r="E68" i="1"/>
  <c r="E447" i="1"/>
  <c r="E383" i="1"/>
  <c r="E319" i="1"/>
  <c r="E255" i="1"/>
  <c r="E191" i="1"/>
  <c r="E127" i="1"/>
  <c r="E63" i="1"/>
  <c r="E438" i="1"/>
  <c r="E374" i="1"/>
  <c r="E310" i="1"/>
  <c r="E246" i="1"/>
  <c r="E182" i="1"/>
  <c r="E118" i="1"/>
  <c r="E54" i="1"/>
  <c r="M449" i="1"/>
  <c r="N433" i="1"/>
  <c r="O433" i="1" s="1"/>
  <c r="U434" i="1"/>
  <c r="L433" i="1"/>
  <c r="N266" i="1"/>
  <c r="O266" i="1" s="1"/>
  <c r="L266" i="1"/>
  <c r="AA266" i="1"/>
  <c r="M266" i="1"/>
  <c r="AA413" i="1"/>
  <c r="L413" i="1"/>
  <c r="M413" i="1"/>
  <c r="N413" i="1"/>
  <c r="O413" i="1" s="1"/>
  <c r="N277" i="1"/>
  <c r="O277" i="1" s="1"/>
  <c r="L277" i="1"/>
  <c r="L22" i="1"/>
  <c r="AA22" i="1"/>
  <c r="N22" i="1"/>
  <c r="O22" i="1" s="1"/>
  <c r="N17" i="1"/>
  <c r="L17" i="1"/>
  <c r="AA17" i="1"/>
  <c r="M17" i="1"/>
  <c r="K456" i="1"/>
  <c r="M33" i="1"/>
  <c r="L33" i="1"/>
  <c r="AA33" i="1"/>
  <c r="N33" i="1"/>
  <c r="O33" i="1" s="1"/>
  <c r="L296" i="1"/>
  <c r="AA296" i="1"/>
  <c r="N296" i="1"/>
  <c r="O296" i="1" s="1"/>
  <c r="M296" i="1"/>
  <c r="N171" i="1"/>
  <c r="O171" i="1" s="1"/>
  <c r="L171" i="1"/>
  <c r="AA171" i="1"/>
  <c r="M171" i="1"/>
  <c r="AA135" i="1"/>
  <c r="L135" i="1"/>
  <c r="N135" i="1"/>
  <c r="O135" i="1" s="1"/>
  <c r="M135" i="1"/>
  <c r="M287" i="1"/>
  <c r="N287" i="1"/>
  <c r="O287" i="1" s="1"/>
  <c r="N442" i="1"/>
  <c r="O442" i="1" s="1"/>
  <c r="M442" i="1"/>
  <c r="L442" i="1"/>
  <c r="AA442" i="1"/>
  <c r="U443" i="1"/>
  <c r="V443" i="1" s="1"/>
  <c r="W443" i="1" s="1"/>
  <c r="X443" i="1" s="1"/>
  <c r="L158" i="1"/>
  <c r="M158" i="1"/>
  <c r="N158" i="1"/>
  <c r="O158" i="1" s="1"/>
  <c r="AA158" i="1"/>
  <c r="M433" i="1"/>
  <c r="E49" i="1"/>
  <c r="L344" i="1"/>
  <c r="N344" i="1"/>
  <c r="O344" i="1" s="1"/>
  <c r="M344" i="1"/>
  <c r="AA63" i="1"/>
  <c r="N63" i="1"/>
  <c r="O63" i="1" s="1"/>
  <c r="L63" i="1"/>
  <c r="M63" i="1"/>
  <c r="AA317" i="1"/>
  <c r="M317" i="1"/>
  <c r="N317" i="1"/>
  <c r="O317" i="1" s="1"/>
  <c r="L317" i="1"/>
  <c r="M380" i="1"/>
  <c r="L380" i="1"/>
  <c r="AA380" i="1"/>
  <c r="N380" i="1"/>
  <c r="O380" i="1" s="1"/>
  <c r="AA433" i="1"/>
  <c r="V430" i="1"/>
  <c r="W430" i="1" s="1"/>
  <c r="X430" i="1" s="1"/>
  <c r="N232" i="1"/>
  <c r="O232" i="1" s="1"/>
  <c r="M232" i="1"/>
  <c r="AA232" i="1"/>
  <c r="L232" i="1"/>
  <c r="L39" i="1"/>
  <c r="M39" i="1"/>
  <c r="AA39" i="1"/>
  <c r="N39" i="1"/>
  <c r="O39" i="1" s="1"/>
  <c r="N249" i="1"/>
  <c r="O249" i="1" s="1"/>
  <c r="M249" i="1"/>
  <c r="AA249" i="1"/>
  <c r="L249" i="1"/>
  <c r="L256" i="1"/>
  <c r="M256" i="1"/>
  <c r="N256" i="1"/>
  <c r="O256" i="1" s="1"/>
  <c r="AA256" i="1"/>
  <c r="N239" i="1"/>
  <c r="O239" i="1" s="1"/>
  <c r="L239" i="1"/>
  <c r="AA239" i="1"/>
  <c r="L90" i="1"/>
  <c r="AA90" i="1"/>
  <c r="M90" i="1"/>
  <c r="N90" i="1"/>
  <c r="O90" i="1" s="1"/>
  <c r="AA440" i="1"/>
  <c r="M440" i="1"/>
  <c r="U441" i="1"/>
  <c r="V441" i="1" s="1"/>
  <c r="W441" i="1" s="1"/>
  <c r="X441" i="1" s="1"/>
  <c r="N440" i="1"/>
  <c r="O440" i="1" s="1"/>
  <c r="N307" i="1"/>
  <c r="O307" i="1" s="1"/>
  <c r="M307" i="1"/>
  <c r="AA307" i="1"/>
  <c r="L307" i="1"/>
  <c r="M210" i="1"/>
  <c r="AA210" i="1"/>
  <c r="L210" i="1"/>
  <c r="N210" i="1"/>
  <c r="O210" i="1" s="1"/>
  <c r="L440" i="1"/>
  <c r="AA287" i="1"/>
  <c r="M239" i="1"/>
  <c r="M395" i="1"/>
  <c r="U456" i="1" l="1"/>
  <c r="L456" i="1"/>
  <c r="AA455" i="1"/>
  <c r="M455" i="1"/>
  <c r="E456" i="1"/>
  <c r="O17" i="1"/>
  <c r="O455" i="1" s="1"/>
  <c r="N456" i="1"/>
  <c r="P18" i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V434" i="1"/>
  <c r="W434" i="1" s="1"/>
  <c r="X434" i="1" s="1"/>
  <c r="X455" i="1" s="1"/>
  <c r="U457" i="1"/>
  <c r="P456" i="1" l="1"/>
</calcChain>
</file>

<file path=xl/sharedStrings.xml><?xml version="1.0" encoding="utf-8"?>
<sst xmlns="http://schemas.openxmlformats.org/spreadsheetml/2006/main" count="169" uniqueCount="120">
  <si>
    <t>Start</t>
  </si>
  <si>
    <t>End</t>
  </si>
  <si>
    <t>Frequency</t>
  </si>
  <si>
    <t>D</t>
  </si>
  <si>
    <t>Name</t>
  </si>
  <si>
    <t>SD CPI NADJ</t>
  </si>
  <si>
    <t>Code</t>
  </si>
  <si>
    <t>SDOCP009F</t>
  </si>
  <si>
    <t>CURRENCY</t>
  </si>
  <si>
    <t>US CPI NADJ</t>
  </si>
  <si>
    <t>USOCP009F</t>
  </si>
  <si>
    <t>SWEDISH KRONA TO US NOON NY - EXCHANGE RATE</t>
  </si>
  <si>
    <t>U$SKFR2</t>
  </si>
  <si>
    <t>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</si>
  <si>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</si>
  <si>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</si>
  <si>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</si>
  <si>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</si>
  <si>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</si>
  <si>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</si>
  <si>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</si>
  <si>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</si>
  <si>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</si>
  <si>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</si>
  <si>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</si>
  <si>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</si>
  <si>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</si>
  <si>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</si>
  <si>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</si>
  <si>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</si>
  <si>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</si>
  <si>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</si>
  <si>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</si>
  <si>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</si>
  <si>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</si>
  <si>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</si>
  <si>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</si>
  <si>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</si>
  <si>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</si>
  <si>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t-stat(alpha)</t>
  </si>
  <si>
    <t>t-stat(beta)</t>
  </si>
  <si>
    <t>F-test(H0)</t>
  </si>
  <si>
    <t>Iswed</t>
  </si>
  <si>
    <t>Ius</t>
  </si>
  <si>
    <t>e(skk/usd)</t>
  </si>
  <si>
    <t>Iswed-Ius</t>
  </si>
  <si>
    <t>SKK/USD</t>
  </si>
  <si>
    <t>REGRESSION RESULTS</t>
  </si>
  <si>
    <t>SSR(H0)</t>
  </si>
  <si>
    <t>error=St-St(F)</t>
  </si>
  <si>
    <t>error^2</t>
  </si>
  <si>
    <t>MSE(PPP)</t>
  </si>
  <si>
    <t>MSE(RW)</t>
  </si>
  <si>
    <t>(RW-error)^2</t>
  </si>
  <si>
    <t>&lt;= reject beta=1</t>
  </si>
  <si>
    <t>(Full Sample)</t>
  </si>
  <si>
    <t xml:space="preserve"> </t>
  </si>
  <si>
    <t>Actual</t>
  </si>
  <si>
    <t>ef(Forecast)-2</t>
  </si>
  <si>
    <t>St(Forecast)-2</t>
  </si>
  <si>
    <t>SForecast-2</t>
  </si>
  <si>
    <t>PPP S(t)</t>
  </si>
  <si>
    <t>MSE(PPP-reg)</t>
  </si>
  <si>
    <t>(S(t)-S(t)PPP)^2</t>
  </si>
  <si>
    <t>One Period</t>
  </si>
  <si>
    <t>Long Run</t>
  </si>
  <si>
    <t>Forecast error (One-period PPP)</t>
  </si>
  <si>
    <t>SSR(H1)</t>
  </si>
  <si>
    <t>MSE</t>
  </si>
  <si>
    <t>P_US (USD)</t>
  </si>
  <si>
    <t>P_SWED (SKK)</t>
  </si>
  <si>
    <t>Real FX (SKK/USD)</t>
  </si>
  <si>
    <t>Lagged Real FX = R(t-1)</t>
  </si>
  <si>
    <t>R(t)=Real FX</t>
  </si>
  <si>
    <t>Change in R(t)</t>
  </si>
  <si>
    <t>AVERAGE</t>
  </si>
  <si>
    <t>ST DEV</t>
  </si>
  <si>
    <t>Corr(e &amp; Iswed-Ius)</t>
  </si>
  <si>
    <t>Corr(e &amp; Changes in R(t))</t>
  </si>
  <si>
    <t>Mean</t>
  </si>
  <si>
    <t>Validation sample</t>
  </si>
  <si>
    <t>(ef-.00064-0.420833*(Iswed-Ius))^2</t>
  </si>
  <si>
    <t>ef(skk/usd)</t>
  </si>
  <si>
    <t>(ef-(Iswed-Ius))^2</t>
  </si>
  <si>
    <t>error=ef-(Iswed-Ius)</t>
  </si>
  <si>
    <t>Rt=St*Pf/Pd'</t>
  </si>
  <si>
    <t>Pswed=Pd</t>
  </si>
  <si>
    <t>Pus=Pf</t>
  </si>
  <si>
    <t>St</t>
  </si>
  <si>
    <r>
      <t>=</t>
    </r>
    <r>
      <rPr>
        <b/>
        <sz val="10"/>
        <color indexed="40"/>
        <rFont val="Arial"/>
        <family val="2"/>
      </rPr>
      <t>0.00121673</t>
    </r>
    <r>
      <rPr>
        <sz val="10"/>
        <rFont val="Arial"/>
        <family val="2"/>
      </rPr>
      <t>+</t>
    </r>
    <r>
      <rPr>
        <b/>
        <sz val="10"/>
        <color indexed="40"/>
        <rFont val="Arial"/>
        <family val="2"/>
      </rPr>
      <t>0.37289</t>
    </r>
    <r>
      <rPr>
        <sz val="10"/>
        <rFont val="Arial"/>
        <family val="2"/>
      </rPr>
      <t>*(Iswed-Ius)_t-1'</t>
    </r>
  </si>
  <si>
    <t>N=Obs</t>
  </si>
  <si>
    <t>N=# of Observations</t>
  </si>
  <si>
    <t>RW-error^2</t>
  </si>
  <si>
    <t>&lt;= Not Full Sample!</t>
  </si>
  <si>
    <t>Use the estimated coefficients (in light blue) to forecast St+1</t>
  </si>
  <si>
    <t>Use the estimated coefficients (in blue) to estimate St according to the regression model (PPP-reg)</t>
  </si>
  <si>
    <t>Note:</t>
  </si>
  <si>
    <t>Check SSR(H1)</t>
  </si>
  <si>
    <r>
      <rPr>
        <b/>
        <sz val="10"/>
        <rFont val="Arial"/>
        <family val="2"/>
      </rPr>
      <t>Estimation Period</t>
    </r>
    <r>
      <rPr>
        <sz val="10"/>
        <rFont val="Arial"/>
        <family val="2"/>
      </rPr>
      <t>: Feb 1971 - Dec 2005</t>
    </r>
  </si>
  <si>
    <t>Scenario-2: Out of Sample (From Jan 2006 to Dec 2007)</t>
  </si>
  <si>
    <r>
      <rPr>
        <b/>
        <sz val="10"/>
        <color indexed="53"/>
        <rFont val="Arial"/>
        <family val="2"/>
      </rPr>
      <t>Validation Sample</t>
    </r>
    <r>
      <rPr>
        <sz val="10"/>
        <rFont val="Arial"/>
        <family val="2"/>
      </rPr>
      <t>: Jan 2006 - Nov 2007 - For Forecasting</t>
    </r>
  </si>
  <si>
    <t>&lt;= cannot reject Ho: alpha=0</t>
  </si>
  <si>
    <t>&lt;= cannot reject Ho: alpha=0 &amp;/or beta=1</t>
  </si>
  <si>
    <t>For the F-test you need SSR(H0), that is the SSR under PPP.</t>
  </si>
  <si>
    <t>Real FX (SKK/USD)-Scaled to match S(t=0)</t>
  </si>
  <si>
    <t>R(t) Deviations from mean</t>
  </si>
  <si>
    <t>R(t) Deviation as a %</t>
  </si>
  <si>
    <t>Min</t>
  </si>
  <si>
    <t>Max</t>
  </si>
  <si>
    <t>Median</t>
  </si>
  <si>
    <t>RW</t>
  </si>
  <si>
    <t>(S(t)-S(t-1))^2</t>
  </si>
  <si>
    <t>45 degree line?</t>
  </si>
  <si>
    <t>NO!</t>
  </si>
  <si>
    <t>PPP seems to get the long-run trend.</t>
  </si>
  <si>
    <t>Persistence?</t>
  </si>
  <si>
    <t>Yes! The average FX is 7.01 SEK/USD. It takes a couple of years for FX to mean revert</t>
  </si>
  <si>
    <t>ef_t</t>
  </si>
  <si>
    <t>Changes in R_t(%)</t>
  </si>
  <si>
    <t>R_t Deviations as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</si>
</sst>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4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4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A50021"/>
      <name val="Arial"/>
      <family val="2"/>
    </font>
    <font>
      <sz val="10"/>
      <color rgb="FFA50021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7" fillId="0" borderId="0" xfId="0" applyFont="1" applyFill="1" applyBorder="1" applyAlignment="1"/>
    <xf numFmtId="0" fontId="8" fillId="0" borderId="0" xfId="0" applyFont="1"/>
    <xf numFmtId="14" fontId="9" fillId="0" borderId="0" xfId="0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 applyFill="1" applyBorder="1" applyAlignment="1"/>
    <xf numFmtId="0" fontId="11" fillId="0" borderId="1" xfId="0" applyFont="1" applyFill="1" applyBorder="1" applyAlignment="1"/>
    <xf numFmtId="0" fontId="3" fillId="0" borderId="0" xfId="0" quotePrefix="1" applyFont="1"/>
    <xf numFmtId="0" fontId="4" fillId="0" borderId="0" xfId="0" quotePrefix="1" applyFont="1"/>
    <xf numFmtId="0" fontId="7" fillId="0" borderId="0" xfId="0" quotePrefix="1" applyFont="1"/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/>
    <xf numFmtId="14" fontId="13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Relative PPP (SEK/USD) Plot</a:t>
            </a:r>
          </a:p>
        </c:rich>
      </c:tx>
      <c:layout>
        <c:manualLayout>
          <c:xMode val="edge"/>
          <c:yMode val="edge"/>
          <c:x val="0.31395351524455672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39867109634545E-2"/>
          <c:y val="0.16549295774647887"/>
          <c:w val="0.85541405881957067"/>
          <c:h val="0.67957746478873238"/>
        </c:manualLayout>
      </c:layout>
      <c:scatterChart>
        <c:scatterStyle val="lineMarker"/>
        <c:varyColors val="0"/>
        <c:ser>
          <c:idx val="0"/>
          <c:order val="0"/>
          <c:tx>
            <c:v>Realizations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'Data-Forecast'!$J$9:$J$450</c:f>
              <c:numCache>
                <c:formatCode>General</c:formatCode>
                <c:ptCount val="442"/>
                <c:pt idx="0">
                  <c:v>3.2538591156474617E-3</c:v>
                </c:pt>
                <c:pt idx="1">
                  <c:v>-3.359138207301382E-3</c:v>
                </c:pt>
                <c:pt idx="2">
                  <c:v>4.8426150121083644E-4</c:v>
                </c:pt>
                <c:pt idx="3">
                  <c:v>6.3891577928365528E-4</c:v>
                </c:pt>
                <c:pt idx="4">
                  <c:v>-9.8678482286251867E-4</c:v>
                </c:pt>
                <c:pt idx="5">
                  <c:v>5.6166718314232256E-4</c:v>
                </c:pt>
                <c:pt idx="6">
                  <c:v>-7.1620758405765983E-4</c:v>
                </c:pt>
                <c:pt idx="7">
                  <c:v>-1.4082597241593109E-2</c:v>
                </c:pt>
                <c:pt idx="8">
                  <c:v>-1.4165864392793215E-2</c:v>
                </c:pt>
                <c:pt idx="9">
                  <c:v>6.1782525510212238E-4</c:v>
                </c:pt>
                <c:pt idx="10">
                  <c:v>-2.4598163602684853E-2</c:v>
                </c:pt>
                <c:pt idx="11">
                  <c:v>-1.3762966593155346E-2</c:v>
                </c:pt>
                <c:pt idx="12">
                  <c:v>-7.4330200008281277E-3</c:v>
                </c:pt>
                <c:pt idx="13">
                  <c:v>-9.032311896368217E-3</c:v>
                </c:pt>
                <c:pt idx="14">
                  <c:v>7.0517408327368525E-3</c:v>
                </c:pt>
                <c:pt idx="15">
                  <c:v>-7.0023619907608747E-3</c:v>
                </c:pt>
                <c:pt idx="16">
                  <c:v>-2.4838967709341908E-3</c:v>
                </c:pt>
                <c:pt idx="17">
                  <c:v>-3.5874060943708042E-4</c:v>
                </c:pt>
                <c:pt idx="18">
                  <c:v>-2.3643157205884835E-3</c:v>
                </c:pt>
                <c:pt idx="19">
                  <c:v>4.655197951712875E-4</c:v>
                </c:pt>
                <c:pt idx="20">
                  <c:v>2.6226179649329051E-3</c:v>
                </c:pt>
                <c:pt idx="21">
                  <c:v>1.1813099883979383E-3</c:v>
                </c:pt>
                <c:pt idx="22">
                  <c:v>-1.2641958660808417E-4</c:v>
                </c:pt>
                <c:pt idx="23">
                  <c:v>1.2643557054059507E-4</c:v>
                </c:pt>
                <c:pt idx="24">
                  <c:v>-8.9336507869618442E-3</c:v>
                </c:pt>
                <c:pt idx="25">
                  <c:v>-7.7662265875799941E-2</c:v>
                </c:pt>
                <c:pt idx="26">
                  <c:v>4.1582150101419746E-2</c:v>
                </c:pt>
                <c:pt idx="27">
                  <c:v>-1.1286182172257631E-3</c:v>
                </c:pt>
                <c:pt idx="28">
                  <c:v>-5.6450362230542672E-2</c:v>
                </c:pt>
                <c:pt idx="29">
                  <c:v>-4.1630467961210615E-2</c:v>
                </c:pt>
                <c:pt idx="30">
                  <c:v>1.5753626029008316E-2</c:v>
                </c:pt>
                <c:pt idx="31">
                  <c:v>1.5581658988398139E-2</c:v>
                </c:pt>
                <c:pt idx="32">
                  <c:v>-4.6075287970549494E-3</c:v>
                </c:pt>
                <c:pt idx="33">
                  <c:v>3.2903056476820014E-2</c:v>
                </c:pt>
                <c:pt idx="34">
                  <c:v>4.525294525294532E-2</c:v>
                </c:pt>
                <c:pt idx="35">
                  <c:v>5.6399036442794426E-2</c:v>
                </c:pt>
                <c:pt idx="36">
                  <c:v>-1.0878433505575158E-2</c:v>
                </c:pt>
                <c:pt idx="37">
                  <c:v>-1.9013980245764728E-2</c:v>
                </c:pt>
                <c:pt idx="38">
                  <c:v>-3.8355396490017735E-2</c:v>
                </c:pt>
                <c:pt idx="39">
                  <c:v>-4.9189516400242161E-2</c:v>
                </c:pt>
                <c:pt idx="40">
                  <c:v>2.9239076611096593E-2</c:v>
                </c:pt>
                <c:pt idx="41">
                  <c:v>8.3621617906481926E-3</c:v>
                </c:pt>
                <c:pt idx="42">
                  <c:v>-3.4988867178624705E-3</c:v>
                </c:pt>
                <c:pt idx="43">
                  <c:v>2.332421340629276E-2</c:v>
                </c:pt>
                <c:pt idx="44">
                  <c:v>-1.7623599135530021E-2</c:v>
                </c:pt>
                <c:pt idx="45">
                  <c:v>-1.2632677129638004E-2</c:v>
                </c:pt>
                <c:pt idx="46">
                  <c:v>-3.160675318709083E-2</c:v>
                </c:pt>
                <c:pt idx="47">
                  <c:v>-3.6575820109585266E-2</c:v>
                </c:pt>
                <c:pt idx="48">
                  <c:v>-1.2827141344757154E-2</c:v>
                </c:pt>
                <c:pt idx="49">
                  <c:v>-1.4215881883479664E-2</c:v>
                </c:pt>
                <c:pt idx="50">
                  <c:v>1.1992106461569563E-2</c:v>
                </c:pt>
                <c:pt idx="51">
                  <c:v>-1.5750000000000042E-2</c:v>
                </c:pt>
                <c:pt idx="52">
                  <c:v>-3.9116078232155349E-3</c:v>
                </c:pt>
                <c:pt idx="53">
                  <c:v>3.0701754385964897E-2</c:v>
                </c:pt>
                <c:pt idx="54">
                  <c:v>6.6378030677882283E-2</c:v>
                </c:pt>
                <c:pt idx="55">
                  <c:v>1.6216968656474151E-2</c:v>
                </c:pt>
                <c:pt idx="56">
                  <c:v>-8.6754029496372009E-4</c:v>
                </c:pt>
                <c:pt idx="57">
                  <c:v>-3.0618773421076106E-3</c:v>
                </c:pt>
                <c:pt idx="58">
                  <c:v>1.1482924593169797E-2</c:v>
                </c:pt>
                <c:pt idx="59">
                  <c:v>-7.4550769300490982E-3</c:v>
                </c:pt>
                <c:pt idx="60">
                  <c:v>-1.7579105976898157E-3</c:v>
                </c:pt>
                <c:pt idx="61">
                  <c:v>5.7175528873643078E-3</c:v>
                </c:pt>
                <c:pt idx="62">
                  <c:v>3.5474701534963238E-3</c:v>
                </c:pt>
                <c:pt idx="63">
                  <c:v>-7.0245405723866616E-3</c:v>
                </c:pt>
                <c:pt idx="64">
                  <c:v>1.4673330138518015E-2</c:v>
                </c:pt>
                <c:pt idx="65">
                  <c:v>4.0257286793810021E-3</c:v>
                </c:pt>
                <c:pt idx="66">
                  <c:v>-7.1007772775126821E-3</c:v>
                </c:pt>
                <c:pt idx="67">
                  <c:v>-1.1821504308983322E-2</c:v>
                </c:pt>
                <c:pt idx="68">
                  <c:v>-2.6437148988630699E-2</c:v>
                </c:pt>
                <c:pt idx="69">
                  <c:v>-6.7770378013319865E-3</c:v>
                </c:pt>
                <c:pt idx="70">
                  <c:v>-1.3788218628261073E-2</c:v>
                </c:pt>
                <c:pt idx="71">
                  <c:v>4.6204304421726405E-3</c:v>
                </c:pt>
                <c:pt idx="72">
                  <c:v>1.4893718425316838E-2</c:v>
                </c:pt>
                <c:pt idx="73">
                  <c:v>-7.1849538613256714E-3</c:v>
                </c:pt>
                <c:pt idx="74">
                  <c:v>3.4576543764633705E-2</c:v>
                </c:pt>
                <c:pt idx="75">
                  <c:v>-6.1035546919647743E-3</c:v>
                </c:pt>
                <c:pt idx="76">
                  <c:v>1.7710106260637515E-2</c:v>
                </c:pt>
                <c:pt idx="77">
                  <c:v>-6.1697703851022467E-3</c:v>
                </c:pt>
                <c:pt idx="78">
                  <c:v>8.8686753837396992E-4</c:v>
                </c:pt>
                <c:pt idx="79">
                  <c:v>0.10505748171036511</c:v>
                </c:pt>
                <c:pt idx="80">
                  <c:v>-1.2007072659237727E-2</c:v>
                </c:pt>
                <c:pt idx="81">
                  <c:v>-1.9145128397219935E-3</c:v>
                </c:pt>
                <c:pt idx="82">
                  <c:v>-4.7954630749347249E-4</c:v>
                </c:pt>
                <c:pt idx="83">
                  <c:v>-2.0213187592565518E-2</c:v>
                </c:pt>
                <c:pt idx="84">
                  <c:v>-8.3670427932722724E-3</c:v>
                </c:pt>
                <c:pt idx="85">
                  <c:v>-2.7910771410781798E-3</c:v>
                </c:pt>
                <c:pt idx="86">
                  <c:v>-1.3283958059724044E-2</c:v>
                </c:pt>
                <c:pt idx="87">
                  <c:v>1.1106262273619771E-2</c:v>
                </c:pt>
                <c:pt idx="88">
                  <c:v>-1.8558881287898954E-3</c:v>
                </c:pt>
                <c:pt idx="89">
                  <c:v>-2.1274295721358527E-2</c:v>
                </c:pt>
                <c:pt idx="90">
                  <c:v>-2.3636484128211399E-2</c:v>
                </c:pt>
                <c:pt idx="91">
                  <c:v>9.5251023778817334E-3</c:v>
                </c:pt>
                <c:pt idx="92">
                  <c:v>-2.0842671447781291E-2</c:v>
                </c:pt>
                <c:pt idx="93">
                  <c:v>-7.7821011673151474E-3</c:v>
                </c:pt>
                <c:pt idx="94">
                  <c:v>2.2029988465974704E-2</c:v>
                </c:pt>
                <c:pt idx="95">
                  <c:v>-2.1329421058571274E-2</c:v>
                </c:pt>
                <c:pt idx="96">
                  <c:v>3.8053505535053933E-3</c:v>
                </c:pt>
                <c:pt idx="97">
                  <c:v>2.2975301550831606E-3</c:v>
                </c:pt>
                <c:pt idx="98">
                  <c:v>6.5329512893983477E-3</c:v>
                </c:pt>
                <c:pt idx="99">
                  <c:v>1.6624914598040164E-3</c:v>
                </c:pt>
                <c:pt idx="100">
                  <c:v>-2.5691744537662542E-3</c:v>
                </c:pt>
                <c:pt idx="101">
                  <c:v>-2.9633006610439883E-2</c:v>
                </c:pt>
                <c:pt idx="102">
                  <c:v>-1.0923185341790043E-2</c:v>
                </c:pt>
                <c:pt idx="103">
                  <c:v>-3.4437715235720034E-3</c:v>
                </c:pt>
                <c:pt idx="104">
                  <c:v>-4.5281220209724138E-3</c:v>
                </c:pt>
                <c:pt idx="105">
                  <c:v>1.9391908067991404E-2</c:v>
                </c:pt>
                <c:pt idx="106">
                  <c:v>-1.2447158290277094E-2</c:v>
                </c:pt>
                <c:pt idx="107">
                  <c:v>-1.6052318668252075E-2</c:v>
                </c:pt>
                <c:pt idx="108">
                  <c:v>4.9546827794562098E-3</c:v>
                </c:pt>
                <c:pt idx="109">
                  <c:v>3.1746031746031633E-2</c:v>
                </c:pt>
                <c:pt idx="110">
                  <c:v>2.0279720279720248E-2</c:v>
                </c:pt>
                <c:pt idx="111">
                  <c:v>-3.0728809687000203E-2</c:v>
                </c:pt>
                <c:pt idx="112">
                  <c:v>-1.9446081319976383E-2</c:v>
                </c:pt>
                <c:pt idx="113">
                  <c:v>-1.1538461538461497E-2</c:v>
                </c:pt>
                <c:pt idx="114">
                  <c:v>1.4713035019455312E-2</c:v>
                </c:pt>
                <c:pt idx="115">
                  <c:v>-5.5122828040744531E-3</c:v>
                </c:pt>
                <c:pt idx="116">
                  <c:v>1.5664537896131758E-3</c:v>
                </c:pt>
                <c:pt idx="117">
                  <c:v>2.9355149181905738E-2</c:v>
                </c:pt>
                <c:pt idx="118">
                  <c:v>4.0673211781206309E-2</c:v>
                </c:pt>
                <c:pt idx="119">
                  <c:v>-1.3477088948786964E-2</c:v>
                </c:pt>
                <c:pt idx="120">
                  <c:v>4.6903460837886879E-2</c:v>
                </c:pt>
                <c:pt idx="121">
                  <c:v>3.9147455415398102E-3</c:v>
                </c:pt>
                <c:pt idx="122">
                  <c:v>1.0398613518197486E-2</c:v>
                </c:pt>
                <c:pt idx="123">
                  <c:v>3.9451114922813169E-2</c:v>
                </c:pt>
                <c:pt idx="124">
                  <c:v>4.0635313531353079E-2</c:v>
                </c:pt>
                <c:pt idx="125">
                  <c:v>2.4777006937561907E-2</c:v>
                </c:pt>
                <c:pt idx="126">
                  <c:v>4.5164410058027071E-2</c:v>
                </c:pt>
                <c:pt idx="127">
                  <c:v>-4.1362080133247048E-2</c:v>
                </c:pt>
                <c:pt idx="128">
                  <c:v>4.7779922779922934E-2</c:v>
                </c:pt>
                <c:pt idx="129">
                  <c:v>1.7503454629202997E-2</c:v>
                </c:pt>
                <c:pt idx="130">
                  <c:v>2.8066998641920193E-3</c:v>
                </c:pt>
                <c:pt idx="131">
                  <c:v>3.069700252798846E-3</c:v>
                </c:pt>
                <c:pt idx="132">
                  <c:v>3.7263726372637196E-2</c:v>
                </c:pt>
                <c:pt idx="133">
                  <c:v>4.425546685178805E-3</c:v>
                </c:pt>
                <c:pt idx="134">
                  <c:v>2.8941684665226841E-2</c:v>
                </c:pt>
                <c:pt idx="135">
                  <c:v>-3.6943744752308993E-2</c:v>
                </c:pt>
                <c:pt idx="136">
                  <c:v>4.0976460331298981E-2</c:v>
                </c:pt>
                <c:pt idx="137">
                  <c:v>3.2663316582914659E-2</c:v>
                </c:pt>
                <c:pt idx="138">
                  <c:v>5.2716950527169626E-3</c:v>
                </c:pt>
                <c:pt idx="139">
                  <c:v>1.0084711577248884E-2</c:v>
                </c:pt>
                <c:pt idx="140">
                  <c:v>0.17412140575079871</c:v>
                </c:pt>
                <c:pt idx="141">
                  <c:v>2.4149659863945683E-2</c:v>
                </c:pt>
                <c:pt idx="142">
                  <c:v>-1.8266356692128838E-2</c:v>
                </c:pt>
                <c:pt idx="143">
                  <c:v>-2.4357239512855178E-2</c:v>
                </c:pt>
                <c:pt idx="144">
                  <c:v>2.5936199722607522E-2</c:v>
                </c:pt>
                <c:pt idx="145">
                  <c:v>8.8549411923752874E-3</c:v>
                </c:pt>
                <c:pt idx="146">
                  <c:v>4.3551088777218361E-3</c:v>
                </c:pt>
                <c:pt idx="147">
                  <c:v>-1.3342228152101177E-3</c:v>
                </c:pt>
                <c:pt idx="148">
                  <c:v>2.0374081496326024E-2</c:v>
                </c:pt>
                <c:pt idx="149">
                  <c:v>3.9279869067103679E-3</c:v>
                </c:pt>
                <c:pt idx="150">
                  <c:v>3.7495924356048205E-2</c:v>
                </c:pt>
                <c:pt idx="151">
                  <c:v>-7.5424261470773413E-3</c:v>
                </c:pt>
                <c:pt idx="152">
                  <c:v>-2.2799240025332401E-2</c:v>
                </c:pt>
                <c:pt idx="153">
                  <c:v>2.0738820479585307E-2</c:v>
                </c:pt>
                <c:pt idx="154">
                  <c:v>2.1904761904761871E-2</c:v>
                </c:pt>
                <c:pt idx="155">
                  <c:v>1.7707362534948645E-2</c:v>
                </c:pt>
                <c:pt idx="156">
                  <c:v>-1.0378510378510231E-2</c:v>
                </c:pt>
                <c:pt idx="157">
                  <c:v>-5.0277606415792819E-2</c:v>
                </c:pt>
                <c:pt idx="158">
                  <c:v>1.1367327054238485E-2</c:v>
                </c:pt>
                <c:pt idx="159">
                  <c:v>4.6885035324341739E-2</c:v>
                </c:pt>
                <c:pt idx="160">
                  <c:v>-1.558282208588968E-2</c:v>
                </c:pt>
                <c:pt idx="161">
                  <c:v>3.0287922223607211E-2</c:v>
                </c:pt>
                <c:pt idx="162">
                  <c:v>1.4275344785869892E-2</c:v>
                </c:pt>
                <c:pt idx="163">
                  <c:v>1.6459923664122078E-2</c:v>
                </c:pt>
                <c:pt idx="164">
                  <c:v>1.9831025580849593E-2</c:v>
                </c:pt>
                <c:pt idx="165">
                  <c:v>-2.4853296513634882E-2</c:v>
                </c:pt>
                <c:pt idx="166">
                  <c:v>4.0117994100294929E-2</c:v>
                </c:pt>
                <c:pt idx="167">
                  <c:v>2.5241066364152021E-2</c:v>
                </c:pt>
                <c:pt idx="168">
                  <c:v>2.0193637621023663E-2</c:v>
                </c:pt>
                <c:pt idx="169">
                  <c:v>4.6637744034707218E-2</c:v>
                </c:pt>
                <c:pt idx="170">
                  <c:v>-5.9015544041450707E-2</c:v>
                </c:pt>
                <c:pt idx="171">
                  <c:v>-2.2575849347502563E-3</c:v>
                </c:pt>
                <c:pt idx="172">
                  <c:v>-1.2141280353201056E-2</c:v>
                </c:pt>
                <c:pt idx="173">
                  <c:v>-4.9162011173184306E-2</c:v>
                </c:pt>
                <c:pt idx="174">
                  <c:v>-1.2338425381903662E-2</c:v>
                </c:pt>
                <c:pt idx="175">
                  <c:v>2.5104104699583685E-2</c:v>
                </c:pt>
                <c:pt idx="176">
                  <c:v>-7.2191272051996269E-2</c:v>
                </c:pt>
                <c:pt idx="177">
                  <c:v>-1.2384288216162109E-2</c:v>
                </c:pt>
                <c:pt idx="178">
                  <c:v>-2.1785940468651011E-2</c:v>
                </c:pt>
                <c:pt idx="179">
                  <c:v>-1.4955328240321086E-2</c:v>
                </c:pt>
                <c:pt idx="180">
                  <c:v>-1.2290502793296021E-2</c:v>
                </c:pt>
                <c:pt idx="181">
                  <c:v>-2.9278679797711038E-2</c:v>
                </c:pt>
                <c:pt idx="182">
                  <c:v>1.1790512750205595E-2</c:v>
                </c:pt>
                <c:pt idx="183">
                  <c:v>-4.864498644986448E-2</c:v>
                </c:pt>
                <c:pt idx="184">
                  <c:v>2.2503916820965753E-2</c:v>
                </c:pt>
                <c:pt idx="185">
                  <c:v>-9.2631285694386722E-3</c:v>
                </c:pt>
                <c:pt idx="186">
                  <c:v>-2.2425307557117691E-2</c:v>
                </c:pt>
                <c:pt idx="187">
                  <c:v>-1.0067596720840788E-3</c:v>
                </c:pt>
                <c:pt idx="188">
                  <c:v>-1.634033976389293E-2</c:v>
                </c:pt>
                <c:pt idx="189">
                  <c:v>2.3051591657519355E-2</c:v>
                </c:pt>
                <c:pt idx="190">
                  <c:v>-4.7210300429184615E-3</c:v>
                </c:pt>
                <c:pt idx="191">
                  <c:v>-2.8604283455512358E-2</c:v>
                </c:pt>
                <c:pt idx="192">
                  <c:v>-4.3725954424385871E-2</c:v>
                </c:pt>
                <c:pt idx="193">
                  <c:v>2.3984526112184046E-3</c:v>
                </c:pt>
                <c:pt idx="194">
                  <c:v>-2.4235875270145146E-2</c:v>
                </c:pt>
                <c:pt idx="195">
                  <c:v>-1.1627906976744207E-2</c:v>
                </c:pt>
                <c:pt idx="196">
                  <c:v>6.1624649859943759E-3</c:v>
                </c:pt>
                <c:pt idx="197">
                  <c:v>2.3385300668151476E-2</c:v>
                </c:pt>
                <c:pt idx="198">
                  <c:v>2.5648997357376135E-2</c:v>
                </c:pt>
                <c:pt idx="199">
                  <c:v>-3.3798120642619001E-2</c:v>
                </c:pt>
                <c:pt idx="200">
                  <c:v>4.7058823529422256E-4</c:v>
                </c:pt>
                <c:pt idx="201">
                  <c:v>-5.5346503606146125E-2</c:v>
                </c:pt>
                <c:pt idx="202">
                  <c:v>-1.1286307053941957E-2</c:v>
                </c:pt>
                <c:pt idx="203">
                  <c:v>1.9305019305018156E-3</c:v>
                </c:pt>
                <c:pt idx="204">
                  <c:v>1.3655022199882794E-2</c:v>
                </c:pt>
                <c:pt idx="205">
                  <c:v>-1.9090909090909047E-2</c:v>
                </c:pt>
                <c:pt idx="206">
                  <c:v>-4.1284017187631639E-3</c:v>
                </c:pt>
                <c:pt idx="207">
                  <c:v>-5.4991539763112884E-3</c:v>
                </c:pt>
                <c:pt idx="208">
                  <c:v>2.2118247554232306E-2</c:v>
                </c:pt>
                <c:pt idx="209">
                  <c:v>5.0853100291302411E-2</c:v>
                </c:pt>
                <c:pt idx="210">
                  <c:v>3.7541580864882018E-2</c:v>
                </c:pt>
                <c:pt idx="211">
                  <c:v>-1.984732824427482E-2</c:v>
                </c:pt>
                <c:pt idx="212">
                  <c:v>-5.6074766355139749E-3</c:v>
                </c:pt>
                <c:pt idx="213">
                  <c:v>-4.0100250626566414E-2</c:v>
                </c:pt>
                <c:pt idx="214">
                  <c:v>-1.6808093994778006E-2</c:v>
                </c:pt>
                <c:pt idx="215">
                  <c:v>4.1493775933610033E-2</c:v>
                </c:pt>
                <c:pt idx="216">
                  <c:v>9.1633466135456754E-3</c:v>
                </c:pt>
                <c:pt idx="217">
                  <c:v>7.9747335175681666E-3</c:v>
                </c:pt>
                <c:pt idx="218">
                  <c:v>3.6033213222621541E-3</c:v>
                </c:pt>
                <c:pt idx="219">
                  <c:v>7.024664377146328E-3</c:v>
                </c:pt>
                <c:pt idx="220">
                  <c:v>4.6659432646101395E-2</c:v>
                </c:pt>
                <c:pt idx="221">
                  <c:v>-5.2428909952606628E-2</c:v>
                </c:pt>
                <c:pt idx="222">
                  <c:v>8.9090340731479145E-3</c:v>
                </c:pt>
                <c:pt idx="223">
                  <c:v>3.4701781564678624E-2</c:v>
                </c:pt>
                <c:pt idx="224">
                  <c:v>-2.4554574038029742E-2</c:v>
                </c:pt>
                <c:pt idx="225">
                  <c:v>-8.4420567920183709E-3</c:v>
                </c:pt>
                <c:pt idx="226">
                  <c:v>-1.4705882352941124E-2</c:v>
                </c:pt>
                <c:pt idx="227">
                  <c:v>-3.5035349567949736E-2</c:v>
                </c:pt>
                <c:pt idx="228">
                  <c:v>-5.6984695538919716E-4</c:v>
                </c:pt>
                <c:pt idx="229">
                  <c:v>5.9460780320925721E-3</c:v>
                </c:pt>
                <c:pt idx="230">
                  <c:v>-9.2307692307691536E-3</c:v>
                </c:pt>
                <c:pt idx="231">
                  <c:v>-1.6181758744687857E-2</c:v>
                </c:pt>
                <c:pt idx="232">
                  <c:v>1.9604585479315428E-2</c:v>
                </c:pt>
                <c:pt idx="233">
                  <c:v>-2.8515561349193419E-2</c:v>
                </c:pt>
                <c:pt idx="234">
                  <c:v>-2.2978866152297828E-2</c:v>
                </c:pt>
                <c:pt idx="235">
                  <c:v>-5.5793991416308586E-3</c:v>
                </c:pt>
                <c:pt idx="236">
                  <c:v>-2.5981873111782461E-2</c:v>
                </c:pt>
                <c:pt idx="237">
                  <c:v>-1.3293158454448784E-2</c:v>
                </c:pt>
                <c:pt idx="238">
                  <c:v>-1.7064846416382506E-3</c:v>
                </c:pt>
                <c:pt idx="239">
                  <c:v>2.7170490328384922E-2</c:v>
                </c:pt>
                <c:pt idx="240">
                  <c:v>-4.1954979416659266E-2</c:v>
                </c:pt>
                <c:pt idx="241">
                  <c:v>5.576887913695372E-2</c:v>
                </c:pt>
                <c:pt idx="242">
                  <c:v>4.7800484932455811E-2</c:v>
                </c:pt>
                <c:pt idx="243">
                  <c:v>1.983471074380172E-2</c:v>
                </c:pt>
                <c:pt idx="244">
                  <c:v>3.1442463533225329E-2</c:v>
                </c:pt>
                <c:pt idx="245">
                  <c:v>3.0641106222501602E-2</c:v>
                </c:pt>
                <c:pt idx="246">
                  <c:v>-4.2613203232200081E-2</c:v>
                </c:pt>
                <c:pt idx="247">
                  <c:v>-1.9428298431403812E-2</c:v>
                </c:pt>
                <c:pt idx="248">
                  <c:v>3.2480714575722214E-3</c:v>
                </c:pt>
                <c:pt idx="249">
                  <c:v>-2.9138000809388998E-2</c:v>
                </c:pt>
                <c:pt idx="250">
                  <c:v>-3.5598165902459344E-2</c:v>
                </c:pt>
                <c:pt idx="251">
                  <c:v>-3.2849239280774434E-3</c:v>
                </c:pt>
                <c:pt idx="252">
                  <c:v>-9.453599306157856E-3</c:v>
                </c:pt>
                <c:pt idx="253">
                  <c:v>6.137816303300947E-2</c:v>
                </c:pt>
                <c:pt idx="254">
                  <c:v>-2.1283616564923169E-2</c:v>
                </c:pt>
                <c:pt idx="255">
                  <c:v>1.1800404585300406E-3</c:v>
                </c:pt>
                <c:pt idx="256">
                  <c:v>-3.1318403771678716E-2</c:v>
                </c:pt>
                <c:pt idx="257">
                  <c:v>-5.5796975491048117E-2</c:v>
                </c:pt>
                <c:pt idx="258">
                  <c:v>-1.8133284241531711E-2</c:v>
                </c:pt>
                <c:pt idx="259">
                  <c:v>-3.2248992218993133E-2</c:v>
                </c:pt>
                <c:pt idx="260">
                  <c:v>8.1662307468759021E-2</c:v>
                </c:pt>
                <c:pt idx="261">
                  <c:v>7.755686906681003E-2</c:v>
                </c:pt>
                <c:pt idx="262">
                  <c:v>0.12948803191489366</c:v>
                </c:pt>
                <c:pt idx="263">
                  <c:v>9.1611479028697707E-2</c:v>
                </c:pt>
                <c:pt idx="264">
                  <c:v>8.1563869228176156E-3</c:v>
                </c:pt>
                <c:pt idx="265">
                  <c:v>1.7518052955335595E-2</c:v>
                </c:pt>
                <c:pt idx="266">
                  <c:v>-1.1828098304639267E-3</c:v>
                </c:pt>
                <c:pt idx="267">
                  <c:v>-2.631578947368407E-2</c:v>
                </c:pt>
                <c:pt idx="268">
                  <c:v>-1.9459459459459483E-2</c:v>
                </c:pt>
                <c:pt idx="269">
                  <c:v>9.9434950385887566E-2</c:v>
                </c:pt>
                <c:pt idx="270">
                  <c:v>2.5697273581950508E-3</c:v>
                </c:pt>
                <c:pt idx="271">
                  <c:v>-1.7254313578394576E-2</c:v>
                </c:pt>
                <c:pt idx="272">
                  <c:v>1.5585241730279753E-2</c:v>
                </c:pt>
                <c:pt idx="273">
                  <c:v>3.0566865017225053E-2</c:v>
                </c:pt>
                <c:pt idx="274">
                  <c:v>1.5012459733787065E-2</c:v>
                </c:pt>
                <c:pt idx="275">
                  <c:v>-2.2395209580838293E-2</c:v>
                </c:pt>
                <c:pt idx="276">
                  <c:v>-9.0652946220751707E-3</c:v>
                </c:pt>
                <c:pt idx="277">
                  <c:v>-2.151069353442947E-2</c:v>
                </c:pt>
                <c:pt idx="278">
                  <c:v>-2.9058749210360002E-3</c:v>
                </c:pt>
                <c:pt idx="279">
                  <c:v>-1.7549417131272227E-2</c:v>
                </c:pt>
                <c:pt idx="280">
                  <c:v>2.2183530018701214E-2</c:v>
                </c:pt>
                <c:pt idx="281">
                  <c:v>-2.170210081382884E-2</c:v>
                </c:pt>
                <c:pt idx="282">
                  <c:v>4.6430644225188278E-3</c:v>
                </c:pt>
                <c:pt idx="283">
                  <c:v>-3.0425572886578101E-2</c:v>
                </c:pt>
                <c:pt idx="284">
                  <c:v>-2.7275736511089055E-2</c:v>
                </c:pt>
                <c:pt idx="285">
                  <c:v>-4.7641734159123983E-3</c:v>
                </c:pt>
                <c:pt idx="286">
                  <c:v>2.858510565547423E-2</c:v>
                </c:pt>
                <c:pt idx="287">
                  <c:v>4.055581410810527E-3</c:v>
                </c:pt>
                <c:pt idx="288">
                  <c:v>-1.8673023440603842E-2</c:v>
                </c:pt>
                <c:pt idx="289">
                  <c:v>-2.3616734143049878E-2</c:v>
                </c:pt>
                <c:pt idx="290">
                  <c:v>1.6033172080165858E-2</c:v>
                </c:pt>
                <c:pt idx="291">
                  <c:v>-2.3194123248537535E-2</c:v>
                </c:pt>
                <c:pt idx="292">
                  <c:v>5.7099087807255255E-3</c:v>
                </c:pt>
                <c:pt idx="293">
                  <c:v>3.0464584920031346E-3</c:v>
                </c:pt>
                <c:pt idx="294">
                  <c:v>-1.4909919237937386E-2</c:v>
                </c:pt>
                <c:pt idx="295">
                  <c:v>7.7079391773526851E-3</c:v>
                </c:pt>
                <c:pt idx="296">
                  <c:v>-3.1499895695709546E-2</c:v>
                </c:pt>
                <c:pt idx="297">
                  <c:v>-4.4730040206777844E-2</c:v>
                </c:pt>
                <c:pt idx="298">
                  <c:v>9.7707628711019012E-4</c:v>
                </c:pt>
                <c:pt idx="299">
                  <c:v>-1.0662261600840939E-2</c:v>
                </c:pt>
                <c:pt idx="300">
                  <c:v>5.6314511232544051E-2</c:v>
                </c:pt>
                <c:pt idx="301">
                  <c:v>-1.8824543756286727E-2</c:v>
                </c:pt>
                <c:pt idx="302">
                  <c:v>-1.7311072056238941E-2</c:v>
                </c:pt>
                <c:pt idx="303">
                  <c:v>1.1580076902441006E-2</c:v>
                </c:pt>
                <c:pt idx="304">
                  <c:v>-4.2725598526703878E-3</c:v>
                </c:pt>
                <c:pt idx="305">
                  <c:v>-1.2946659761781332E-2</c:v>
                </c:pt>
                <c:pt idx="306">
                  <c:v>-2.0986358866736943E-3</c:v>
                </c:pt>
                <c:pt idx="307">
                  <c:v>9.6139402133093022E-3</c:v>
                </c:pt>
                <c:pt idx="308">
                  <c:v>-1.7780092248177448E-2</c:v>
                </c:pt>
                <c:pt idx="309">
                  <c:v>-1.8935090509731856E-3</c:v>
                </c:pt>
                <c:pt idx="310">
                  <c:v>3.7942024586431922E-2</c:v>
                </c:pt>
                <c:pt idx="311">
                  <c:v>1.0235414534288445E-2</c:v>
                </c:pt>
                <c:pt idx="312">
                  <c:v>6.3685048487480245E-2</c:v>
                </c:pt>
                <c:pt idx="313">
                  <c:v>3.5378963124234497E-2</c:v>
                </c:pt>
                <c:pt idx="314">
                  <c:v>1.1828098304639267E-2</c:v>
                </c:pt>
                <c:pt idx="315">
                  <c:v>-5.3253669307701257E-3</c:v>
                </c:pt>
                <c:pt idx="316">
                  <c:v>1.8542700443979987E-2</c:v>
                </c:pt>
                <c:pt idx="317">
                  <c:v>-9.6153846153846922E-3</c:v>
                </c:pt>
                <c:pt idx="318">
                  <c:v>2.3171521035598719E-2</c:v>
                </c:pt>
                <c:pt idx="319">
                  <c:v>-1.3347672064777383E-2</c:v>
                </c:pt>
                <c:pt idx="320">
                  <c:v>-2.8402897993203835E-2</c:v>
                </c:pt>
                <c:pt idx="321">
                  <c:v>-1.2669922132770184E-2</c:v>
                </c:pt>
                <c:pt idx="322">
                  <c:v>4.4352359310252609E-2</c:v>
                </c:pt>
                <c:pt idx="323">
                  <c:v>2.2488736432521028E-2</c:v>
                </c:pt>
                <c:pt idx="324">
                  <c:v>1.6573824873255427E-2</c:v>
                </c:pt>
                <c:pt idx="325">
                  <c:v>-1.2707951089165115E-2</c:v>
                </c:pt>
                <c:pt idx="326">
                  <c:v>-1.7673397607792629E-2</c:v>
                </c:pt>
                <c:pt idx="327">
                  <c:v>-3.3316404266125033E-2</c:v>
                </c:pt>
                <c:pt idx="328">
                  <c:v>4.7467689397919566E-2</c:v>
                </c:pt>
                <c:pt idx="329">
                  <c:v>1.2037617554858882E-2</c:v>
                </c:pt>
                <c:pt idx="330">
                  <c:v>1.7346053772768766E-3</c:v>
                </c:pt>
                <c:pt idx="331">
                  <c:v>-1.9418676561533843E-2</c:v>
                </c:pt>
                <c:pt idx="332">
                  <c:v>6.9374369323926821E-4</c:v>
                </c:pt>
                <c:pt idx="333">
                  <c:v>6.3275981597024078E-3</c:v>
                </c:pt>
                <c:pt idx="334">
                  <c:v>7.8660270300738855E-3</c:v>
                </c:pt>
                <c:pt idx="335">
                  <c:v>-1.466476107624437E-2</c:v>
                </c:pt>
                <c:pt idx="336">
                  <c:v>-5.4865359147379111E-3</c:v>
                </c:pt>
                <c:pt idx="337">
                  <c:v>2.8788839568801627E-2</c:v>
                </c:pt>
                <c:pt idx="338">
                  <c:v>1.9292406311637089E-2</c:v>
                </c:pt>
                <c:pt idx="339">
                  <c:v>2.4188184072082564E-3</c:v>
                </c:pt>
                <c:pt idx="340">
                  <c:v>2.4672739337636473E-2</c:v>
                </c:pt>
                <c:pt idx="341">
                  <c:v>9.0662898857882812E-3</c:v>
                </c:pt>
                <c:pt idx="342">
                  <c:v>-4.2007001166861069E-2</c:v>
                </c:pt>
                <c:pt idx="343">
                  <c:v>6.3337393422655541E-3</c:v>
                </c:pt>
                <c:pt idx="344">
                  <c:v>-9.9249576373759973E-3</c:v>
                </c:pt>
                <c:pt idx="345">
                  <c:v>1.4364303178484139E-2</c:v>
                </c:pt>
                <c:pt idx="346">
                  <c:v>1.3076227779451832E-2</c:v>
                </c:pt>
                <c:pt idx="347">
                  <c:v>5.115393766357279E-3</c:v>
                </c:pt>
                <c:pt idx="348">
                  <c:v>1.6096579476861272E-2</c:v>
                </c:pt>
                <c:pt idx="349">
                  <c:v>1.5725101921956863E-2</c:v>
                </c:pt>
                <c:pt idx="350">
                  <c:v>-1.2614678899082743E-2</c:v>
                </c:pt>
                <c:pt idx="351">
                  <c:v>5.1974448315911692E-2</c:v>
                </c:pt>
                <c:pt idx="352">
                  <c:v>-3.4501794093292903E-2</c:v>
                </c:pt>
                <c:pt idx="353">
                  <c:v>1.6066323613493472E-2</c:v>
                </c:pt>
                <c:pt idx="354">
                  <c:v>3.5507287153227152E-2</c:v>
                </c:pt>
                <c:pt idx="355">
                  <c:v>4.8962069340289016E-2</c:v>
                </c:pt>
                <c:pt idx="356">
                  <c:v>2.7715899083044171E-2</c:v>
                </c:pt>
                <c:pt idx="357">
                  <c:v>4.9904224216150705E-3</c:v>
                </c:pt>
                <c:pt idx="358">
                  <c:v>-2.3423784922505964E-2</c:v>
                </c:pt>
                <c:pt idx="359">
                  <c:v>-3.1073446327683607E-2</c:v>
                </c:pt>
                <c:pt idx="360">
                  <c:v>2.1203286509409169E-2</c:v>
                </c:pt>
                <c:pt idx="361">
                  <c:v>1.2976901116013462E-2</c:v>
                </c:pt>
                <c:pt idx="362">
                  <c:v>4.2787599282603228E-2</c:v>
                </c:pt>
                <c:pt idx="363">
                  <c:v>1.1302211302211207E-2</c:v>
                </c:pt>
                <c:pt idx="364">
                  <c:v>6.268221574344035E-2</c:v>
                </c:pt>
                <c:pt idx="365">
                  <c:v>-8.6877000457248332E-3</c:v>
                </c:pt>
                <c:pt idx="366">
                  <c:v>-5.0968634686346936E-2</c:v>
                </c:pt>
                <c:pt idx="367">
                  <c:v>2.3572296476306098E-2</c:v>
                </c:pt>
                <c:pt idx="368">
                  <c:v>5.2231718898387847E-3</c:v>
                </c:pt>
                <c:pt idx="369">
                  <c:v>-2.3334907888522549E-3</c:v>
                </c:pt>
                <c:pt idx="370">
                  <c:v>-5.3312879368957455E-3</c:v>
                </c:pt>
                <c:pt idx="371">
                  <c:v>-1.9992383853769891E-2</c:v>
                </c:pt>
                <c:pt idx="372">
                  <c:v>2.9823197979405469E-2</c:v>
                </c:pt>
                <c:pt idx="373">
                  <c:v>-2.1601735685312762E-2</c:v>
                </c:pt>
                <c:pt idx="374">
                  <c:v>-1.6390281527187689E-3</c:v>
                </c:pt>
                <c:pt idx="375">
                  <c:v>-1.1009174311926717E-2</c:v>
                </c:pt>
                <c:pt idx="376">
                  <c:v>-4.9653354164632346E-2</c:v>
                </c:pt>
                <c:pt idx="377">
                  <c:v>-3.4677626509118986E-2</c:v>
                </c:pt>
                <c:pt idx="378">
                  <c:v>1.756253326237367E-2</c:v>
                </c:pt>
                <c:pt idx="379">
                  <c:v>-1.4069037656903816E-2</c:v>
                </c:pt>
                <c:pt idx="380">
                  <c:v>-1.5702084770038649E-2</c:v>
                </c:pt>
                <c:pt idx="381">
                  <c:v>-3.3058474804634752E-2</c:v>
                </c:pt>
                <c:pt idx="382">
                  <c:v>6.5991884781735344E-3</c:v>
                </c:pt>
                <c:pt idx="383">
                  <c:v>-3.8981173864894636E-2</c:v>
                </c:pt>
                <c:pt idx="384">
                  <c:v>-1.5326112007375103E-2</c:v>
                </c:pt>
                <c:pt idx="385">
                  <c:v>-2.0830895260386062E-2</c:v>
                </c:pt>
                <c:pt idx="386">
                  <c:v>1.2907852276801579E-2</c:v>
                </c:pt>
                <c:pt idx="387">
                  <c:v>-5.9351032448377472E-2</c:v>
                </c:pt>
                <c:pt idx="388">
                  <c:v>-2.170095333667843E-2</c:v>
                </c:pt>
                <c:pt idx="389">
                  <c:v>2.9439671752788943E-2</c:v>
                </c:pt>
                <c:pt idx="390">
                  <c:v>1.3003512443015897E-2</c:v>
                </c:pt>
                <c:pt idx="391">
                  <c:v>3.9345874830936101E-3</c:v>
                </c:pt>
                <c:pt idx="392">
                  <c:v>-6.4911206368646557E-2</c:v>
                </c:pt>
                <c:pt idx="393">
                  <c:v>1.997380484610356E-2</c:v>
                </c:pt>
                <c:pt idx="394">
                  <c:v>-5.6873194221508827E-2</c:v>
                </c:pt>
                <c:pt idx="395">
                  <c:v>-3.5345696157721318E-2</c:v>
                </c:pt>
                <c:pt idx="396">
                  <c:v>1.2561750176429243E-2</c:v>
                </c:pt>
                <c:pt idx="397">
                  <c:v>4.502369668246442E-2</c:v>
                </c:pt>
                <c:pt idx="398">
                  <c:v>1.0804321728691502E-2</c:v>
                </c:pt>
                <c:pt idx="399">
                  <c:v>2.304038004750586E-2</c:v>
                </c:pt>
                <c:pt idx="400">
                  <c:v>-2.5488223305729751E-2</c:v>
                </c:pt>
                <c:pt idx="401">
                  <c:v>-1.6863004632693523E-2</c:v>
                </c:pt>
                <c:pt idx="402">
                  <c:v>5.977704776778614E-3</c:v>
                </c:pt>
                <c:pt idx="403">
                  <c:v>-8.8329764453962678E-3</c:v>
                </c:pt>
                <c:pt idx="404">
                  <c:v>-1.3907642452065883E-2</c:v>
                </c:pt>
                <c:pt idx="405">
                  <c:v>-3.9586471313159066E-2</c:v>
                </c:pt>
                <c:pt idx="406">
                  <c:v>-2.9883517016210726E-2</c:v>
                </c:pt>
                <c:pt idx="407">
                  <c:v>1.1948326793351338E-2</c:v>
                </c:pt>
                <c:pt idx="408">
                  <c:v>2.4819914023469281E-2</c:v>
                </c:pt>
                <c:pt idx="409">
                  <c:v>-4.1635371643165886E-2</c:v>
                </c:pt>
                <c:pt idx="410">
                  <c:v>4.9669510698389763E-2</c:v>
                </c:pt>
                <c:pt idx="411">
                  <c:v>7.2267771109795209E-3</c:v>
                </c:pt>
                <c:pt idx="412">
                  <c:v>6.3469419152715423E-2</c:v>
                </c:pt>
                <c:pt idx="413">
                  <c:v>4.0874837250286067E-2</c:v>
                </c:pt>
                <c:pt idx="414">
                  <c:v>-4.4323709646850729E-2</c:v>
                </c:pt>
                <c:pt idx="415">
                  <c:v>-9.0299721036000147E-3</c:v>
                </c:pt>
                <c:pt idx="416">
                  <c:v>2.7937134775995798E-2</c:v>
                </c:pt>
                <c:pt idx="417">
                  <c:v>6.3739487072993484E-2</c:v>
                </c:pt>
                <c:pt idx="418">
                  <c:v>-2.7879793555314336E-2</c:v>
                </c:pt>
                <c:pt idx="419">
                  <c:v>-2.697241258126859E-2</c:v>
                </c:pt>
                <c:pt idx="420">
                  <c:v>4.4888745565945243E-3</c:v>
                </c:pt>
                <c:pt idx="421">
                  <c:v>1.2366288700833339E-2</c:v>
                </c:pt>
                <c:pt idx="422">
                  <c:v>-1.7251002080267863E-2</c:v>
                </c:pt>
                <c:pt idx="423">
                  <c:v>-5.9489390262791098E-2</c:v>
                </c:pt>
                <c:pt idx="424">
                  <c:v>9.6065434284398066E-4</c:v>
                </c:pt>
                <c:pt idx="425">
                  <c:v>-1.3916119390707138E-2</c:v>
                </c:pt>
                <c:pt idx="426">
                  <c:v>1.7936097438893128E-3</c:v>
                </c:pt>
                <c:pt idx="427">
                  <c:v>1.9416801987480969E-2</c:v>
                </c:pt>
                <c:pt idx="428">
                  <c:v>6.6712049012933594E-3</c:v>
                </c:pt>
                <c:pt idx="429">
                  <c:v>-4.4536110359751135E-2</c:v>
                </c:pt>
                <c:pt idx="430">
                  <c:v>-3.0036661146262467E-2</c:v>
                </c:pt>
                <c:pt idx="431">
                  <c:v>2.9434512951477476E-2</c:v>
                </c:pt>
                <c:pt idx="432">
                  <c:v>-8.3921635337812495E-3</c:v>
                </c:pt>
                <c:pt idx="433">
                  <c:v>1.3981415296640431E-2</c:v>
                </c:pt>
                <c:pt idx="434">
                  <c:v>-2.7140198511166336E-2</c:v>
                </c:pt>
                <c:pt idx="435">
                  <c:v>-1.1651667318812176E-2</c:v>
                </c:pt>
                <c:pt idx="436">
                  <c:v>2.6290708074898417E-2</c:v>
                </c:pt>
                <c:pt idx="437">
                  <c:v>-4.3905017716310391E-2</c:v>
                </c:pt>
                <c:pt idx="438">
                  <c:v>1.2328337243533216E-2</c:v>
                </c:pt>
                <c:pt idx="439">
                  <c:v>3.5427491733575067E-4</c:v>
                </c:pt>
                <c:pt idx="440">
                  <c:v>-4.7972494392633735E-2</c:v>
                </c:pt>
                <c:pt idx="441">
                  <c:v>-1.9483236976300833E-2</c:v>
                </c:pt>
              </c:numCache>
            </c:numRef>
          </c:xVal>
          <c:yVal>
            <c:numRef>
              <c:f>'Data-Forecast'!$K$9:$K$450</c:f>
              <c:numCache>
                <c:formatCode>General</c:formatCode>
                <c:ptCount val="442"/>
                <c:pt idx="0">
                  <c:v>-3.1406501994735159E-3</c:v>
                </c:pt>
                <c:pt idx="1">
                  <c:v>2.3738872403560318E-3</c:v>
                </c:pt>
                <c:pt idx="2">
                  <c:v>-6.0865437618670137E-3</c:v>
                </c:pt>
                <c:pt idx="3">
                  <c:v>-7.8505643547719384E-3</c:v>
                </c:pt>
                <c:pt idx="4">
                  <c:v>-5.5708180708182731E-3</c:v>
                </c:pt>
                <c:pt idx="5">
                  <c:v>4.7477744807120636E-3</c:v>
                </c:pt>
                <c:pt idx="6">
                  <c:v>9.9387307657654578E-3</c:v>
                </c:pt>
                <c:pt idx="7">
                  <c:v>1.1648223645894795E-3</c:v>
                </c:pt>
                <c:pt idx="8">
                  <c:v>5.6700613397542288E-3</c:v>
                </c:pt>
                <c:pt idx="9">
                  <c:v>-5.7603686635931961E-4</c:v>
                </c:pt>
                <c:pt idx="10">
                  <c:v>4.4438524689414116E-3</c:v>
                </c:pt>
                <c:pt idx="11">
                  <c:v>9.1428571428571193E-3</c:v>
                </c:pt>
                <c:pt idx="12">
                  <c:v>-2.2034050901020841E-4</c:v>
                </c:pt>
                <c:pt idx="13">
                  <c:v>3.9481105470953182E-3</c:v>
                </c:pt>
                <c:pt idx="14">
                  <c:v>-1.3576779026216457E-3</c:v>
                </c:pt>
                <c:pt idx="15">
                  <c:v>3.324151237258377E-4</c:v>
                </c:pt>
                <c:pt idx="16">
                  <c:v>5.5772448410487119E-3</c:v>
                </c:pt>
                <c:pt idx="17">
                  <c:v>1.4140802977586908E-3</c:v>
                </c:pt>
                <c:pt idx="18">
                  <c:v>-2.5422247644457663E-4</c:v>
                </c:pt>
                <c:pt idx="19">
                  <c:v>4.395604395604602E-3</c:v>
                </c:pt>
                <c:pt idx="20">
                  <c:v>-4.9144456003158421E-3</c:v>
                </c:pt>
                <c:pt idx="21">
                  <c:v>0</c:v>
                </c:pt>
                <c:pt idx="22">
                  <c:v>1.0111622381218544E-2</c:v>
                </c:pt>
                <c:pt idx="23">
                  <c:v>3.7634408602149616E-3</c:v>
                </c:pt>
                <c:pt idx="24">
                  <c:v>-6.2886398973116542E-5</c:v>
                </c:pt>
                <c:pt idx="25">
                  <c:v>-4.3126811176694702E-3</c:v>
                </c:pt>
                <c:pt idx="26">
                  <c:v>-5.5679874467196022E-4</c:v>
                </c:pt>
                <c:pt idx="27">
                  <c:v>-4.2267358175878122E-3</c:v>
                </c:pt>
                <c:pt idx="28">
                  <c:v>5.3382609588337182E-4</c:v>
                </c:pt>
                <c:pt idx="29">
                  <c:v>3.6344755970922904E-3</c:v>
                </c:pt>
                <c:pt idx="30">
                  <c:v>-1.6868600047103222E-2</c:v>
                </c:pt>
                <c:pt idx="31">
                  <c:v>3.6119711042312819E-3</c:v>
                </c:pt>
                <c:pt idx="32">
                  <c:v>-1.1676053297751121E-3</c:v>
                </c:pt>
                <c:pt idx="33">
                  <c:v>3.6487589418601196E-3</c:v>
                </c:pt>
                <c:pt idx="34">
                  <c:v>2.2939368064702759E-3</c:v>
                </c:pt>
                <c:pt idx="35">
                  <c:v>1.3122232758171481E-3</c:v>
                </c:pt>
                <c:pt idx="36">
                  <c:v>1.3633446611146072E-2</c:v>
                </c:pt>
                <c:pt idx="37">
                  <c:v>-5.4374986802185887E-3</c:v>
                </c:pt>
                <c:pt idx="38">
                  <c:v>-9.3305193399031428E-3</c:v>
                </c:pt>
                <c:pt idx="39">
                  <c:v>-1.4596993794339874E-2</c:v>
                </c:pt>
                <c:pt idx="40">
                  <c:v>-2.4376225226059312E-3</c:v>
                </c:pt>
                <c:pt idx="41">
                  <c:v>-4.1467304625197876E-3</c:v>
                </c:pt>
                <c:pt idx="42">
                  <c:v>4.3221533633008846E-5</c:v>
                </c:pt>
                <c:pt idx="43">
                  <c:v>-5.2945198788707515E-3</c:v>
                </c:pt>
                <c:pt idx="44">
                  <c:v>2.0694794771841218E-2</c:v>
                </c:pt>
                <c:pt idx="45">
                  <c:v>2.3486454004164603E-3</c:v>
                </c:pt>
                <c:pt idx="46">
                  <c:v>-2.6385581701982019E-3</c:v>
                </c:pt>
                <c:pt idx="47">
                  <c:v>-1.0678583713931378E-2</c:v>
                </c:pt>
                <c:pt idx="48">
                  <c:v>3.3003300330032292E-3</c:v>
                </c:pt>
                <c:pt idx="49">
                  <c:v>2.5145378568716126E-3</c:v>
                </c:pt>
                <c:pt idx="50">
                  <c:v>-1.0526437720266291E-3</c:v>
                </c:pt>
                <c:pt idx="51">
                  <c:v>9.4004613829392625E-3</c:v>
                </c:pt>
                <c:pt idx="52">
                  <c:v>-3.8023777535567405E-4</c:v>
                </c:pt>
                <c:pt idx="53">
                  <c:v>1.1404221230781886E-4</c:v>
                </c:pt>
                <c:pt idx="54">
                  <c:v>1.0674637062339842E-2</c:v>
                </c:pt>
                <c:pt idx="55">
                  <c:v>-3.8143521033255912E-3</c:v>
                </c:pt>
                <c:pt idx="56">
                  <c:v>4.2260392613537867E-3</c:v>
                </c:pt>
                <c:pt idx="57">
                  <c:v>3.7387478070805003E-3</c:v>
                </c:pt>
                <c:pt idx="58">
                  <c:v>-2.2509138710335996E-4</c:v>
                </c:pt>
                <c:pt idx="59">
                  <c:v>1.1715323894249119E-2</c:v>
                </c:pt>
                <c:pt idx="60">
                  <c:v>4.6119355183089628E-3</c:v>
                </c:pt>
                <c:pt idx="61">
                  <c:v>6.57541599570588E-3</c:v>
                </c:pt>
                <c:pt idx="62">
                  <c:v>4.1001104158999713E-3</c:v>
                </c:pt>
                <c:pt idx="63">
                  <c:v>2.5744526859312611E-3</c:v>
                </c:pt>
                <c:pt idx="64">
                  <c:v>2.5366619443274452E-3</c:v>
                </c:pt>
                <c:pt idx="65">
                  <c:v>-4.8932908855088275E-3</c:v>
                </c:pt>
                <c:pt idx="66">
                  <c:v>3.2063738826275667E-3</c:v>
                </c:pt>
                <c:pt idx="67">
                  <c:v>-1.4580049342507451E-3</c:v>
                </c:pt>
                <c:pt idx="68">
                  <c:v>8.2811623186329619E-3</c:v>
                </c:pt>
                <c:pt idx="69">
                  <c:v>4.6283722614521849E-3</c:v>
                </c:pt>
                <c:pt idx="70">
                  <c:v>-1.457925088180767E-3</c:v>
                </c:pt>
                <c:pt idx="71">
                  <c:v>6.5169020302056069E-3</c:v>
                </c:pt>
                <c:pt idx="72">
                  <c:v>3.8299875216183388E-3</c:v>
                </c:pt>
                <c:pt idx="73">
                  <c:v>4.4144291832326488E-4</c:v>
                </c:pt>
                <c:pt idx="74">
                  <c:v>6.2371331500574723E-3</c:v>
                </c:pt>
                <c:pt idx="75">
                  <c:v>6.4874903318401511E-3</c:v>
                </c:pt>
                <c:pt idx="76">
                  <c:v>1.6681732771316904E-2</c:v>
                </c:pt>
                <c:pt idx="77">
                  <c:v>3.3585156151219042E-3</c:v>
                </c:pt>
                <c:pt idx="78">
                  <c:v>-6.8139253271759515E-5</c:v>
                </c:pt>
                <c:pt idx="79">
                  <c:v>4.6754755336140263E-3</c:v>
                </c:pt>
                <c:pt idx="80">
                  <c:v>2.9811924769911347E-3</c:v>
                </c:pt>
                <c:pt idx="81">
                  <c:v>5.3230380330357985E-3</c:v>
                </c:pt>
                <c:pt idx="82">
                  <c:v>8.0266945996876338E-4</c:v>
                </c:pt>
                <c:pt idx="83">
                  <c:v>1.5459833795013811E-2</c:v>
                </c:pt>
                <c:pt idx="84">
                  <c:v>5.9170639706656036E-3</c:v>
                </c:pt>
                <c:pt idx="85">
                  <c:v>-7.8963891861296709E-3</c:v>
                </c:pt>
                <c:pt idx="86">
                  <c:v>-1.6984791728047455E-3</c:v>
                </c:pt>
                <c:pt idx="87">
                  <c:v>-5.3312062664359061E-3</c:v>
                </c:pt>
                <c:pt idx="88">
                  <c:v>-9.7100340136053731E-3</c:v>
                </c:pt>
                <c:pt idx="89">
                  <c:v>-3.7741209618378235E-3</c:v>
                </c:pt>
                <c:pt idx="90">
                  <c:v>-3.2523188136177605E-3</c:v>
                </c:pt>
                <c:pt idx="91">
                  <c:v>-8.4877118819703945E-4</c:v>
                </c:pt>
                <c:pt idx="92">
                  <c:v>-5.0032995968611882E-3</c:v>
                </c:pt>
                <c:pt idx="93">
                  <c:v>1.5124104493813295E-3</c:v>
                </c:pt>
                <c:pt idx="94">
                  <c:v>1.131006675814783E-3</c:v>
                </c:pt>
                <c:pt idx="95">
                  <c:v>-3.6604261731132404E-3</c:v>
                </c:pt>
                <c:pt idx="96">
                  <c:v>-2.0582987888657645E-3</c:v>
                </c:pt>
                <c:pt idx="97">
                  <c:v>-4.7746952594043268E-3</c:v>
                </c:pt>
                <c:pt idx="98">
                  <c:v>-6.5635731085114113E-3</c:v>
                </c:pt>
                <c:pt idx="99">
                  <c:v>-6.4462565956975304E-3</c:v>
                </c:pt>
                <c:pt idx="100">
                  <c:v>-7.5355573920228291E-3</c:v>
                </c:pt>
                <c:pt idx="101">
                  <c:v>-5.0164719976040217E-3</c:v>
                </c:pt>
                <c:pt idx="102">
                  <c:v>4.568009238198778E-3</c:v>
                </c:pt>
                <c:pt idx="103">
                  <c:v>-4.9238919875469467E-3</c:v>
                </c:pt>
                <c:pt idx="104">
                  <c:v>3.999751786059047E-4</c:v>
                </c:pt>
                <c:pt idx="105">
                  <c:v>5.310089501022297E-3</c:v>
                </c:pt>
                <c:pt idx="106">
                  <c:v>-8.0111885073397282E-4</c:v>
                </c:pt>
                <c:pt idx="107">
                  <c:v>1.7640703645330325E-2</c:v>
                </c:pt>
                <c:pt idx="108">
                  <c:v>2.0513342148986702E-3</c:v>
                </c:pt>
                <c:pt idx="109">
                  <c:v>-1.0432090773196512E-2</c:v>
                </c:pt>
                <c:pt idx="110">
                  <c:v>-3.778439245004428E-3</c:v>
                </c:pt>
                <c:pt idx="111">
                  <c:v>-7.4417075686645795E-3</c:v>
                </c:pt>
                <c:pt idx="112">
                  <c:v>-7.8709785616457584E-3</c:v>
                </c:pt>
                <c:pt idx="113">
                  <c:v>8.2097457627119397E-3</c:v>
                </c:pt>
                <c:pt idx="114">
                  <c:v>-2.5545048594695086E-3</c:v>
                </c:pt>
                <c:pt idx="115">
                  <c:v>2.0202499843517074E-2</c:v>
                </c:pt>
                <c:pt idx="116">
                  <c:v>6.0236951435777009E-3</c:v>
                </c:pt>
                <c:pt idx="117">
                  <c:v>-4.1535881057359614E-3</c:v>
                </c:pt>
                <c:pt idx="118">
                  <c:v>-3.8173290614769151E-3</c:v>
                </c:pt>
                <c:pt idx="119">
                  <c:v>1.0851160133265036E-2</c:v>
                </c:pt>
                <c:pt idx="120">
                  <c:v>9.0724956708758686E-3</c:v>
                </c:pt>
                <c:pt idx="121">
                  <c:v>-2.5912871713498209E-3</c:v>
                </c:pt>
                <c:pt idx="122">
                  <c:v>3.3772951515720351E-4</c:v>
                </c:pt>
                <c:pt idx="123">
                  <c:v>-1.8365426798732098E-3</c:v>
                </c:pt>
                <c:pt idx="124">
                  <c:v>-5.8428229292295519E-3</c:v>
                </c:pt>
                <c:pt idx="125">
                  <c:v>-2.2904345692968953E-3</c:v>
                </c:pt>
                <c:pt idx="126">
                  <c:v>1.2540036679586919E-4</c:v>
                </c:pt>
                <c:pt idx="127">
                  <c:v>-2.2019214273458765E-3</c:v>
                </c:pt>
                <c:pt idx="128">
                  <c:v>4.7710644308875949E-3</c:v>
                </c:pt>
                <c:pt idx="129">
                  <c:v>-6.1918986536735332E-5</c:v>
                </c:pt>
                <c:pt idx="130">
                  <c:v>-8.6470986948777862E-3</c:v>
                </c:pt>
                <c:pt idx="131">
                  <c:v>1.8362427762972811E-2</c:v>
                </c:pt>
                <c:pt idx="132">
                  <c:v>1.2172072061845007E-2</c:v>
                </c:pt>
                <c:pt idx="133">
                  <c:v>2.6292725679228912E-3</c:v>
                </c:pt>
                <c:pt idx="134">
                  <c:v>2.9129568063994693E-3</c:v>
                </c:pt>
                <c:pt idx="135">
                  <c:v>-4.732247766465747E-3</c:v>
                </c:pt>
                <c:pt idx="136">
                  <c:v>-9.1312164276360352E-3</c:v>
                </c:pt>
                <c:pt idx="137">
                  <c:v>1.5649835504538689E-3</c:v>
                </c:pt>
                <c:pt idx="138">
                  <c:v>8.0060964269668133E-4</c:v>
                </c:pt>
                <c:pt idx="139">
                  <c:v>1.8077036856380957E-3</c:v>
                </c:pt>
                <c:pt idx="140">
                  <c:v>1.2252295136947255E-2</c:v>
                </c:pt>
                <c:pt idx="141">
                  <c:v>9.7091693017343772E-3</c:v>
                </c:pt>
                <c:pt idx="142">
                  <c:v>6.4225189662503457E-3</c:v>
                </c:pt>
                <c:pt idx="143">
                  <c:v>2.0187046003295128E-2</c:v>
                </c:pt>
                <c:pt idx="144">
                  <c:v>-1.3552948899069328E-3</c:v>
                </c:pt>
                <c:pt idx="145">
                  <c:v>3.8484909864291428E-3</c:v>
                </c:pt>
                <c:pt idx="146">
                  <c:v>8.3937241752018998E-4</c:v>
                </c:pt>
                <c:pt idx="147">
                  <c:v>9.7060411196503438E-4</c:v>
                </c:pt>
                <c:pt idx="148">
                  <c:v>1.8998430384227216E-3</c:v>
                </c:pt>
                <c:pt idx="149">
                  <c:v>4.6537840756493143E-3</c:v>
                </c:pt>
                <c:pt idx="150">
                  <c:v>1.6557681112330247E-3</c:v>
                </c:pt>
                <c:pt idx="151">
                  <c:v>2.0719233247421531E-3</c:v>
                </c:pt>
                <c:pt idx="152">
                  <c:v>4.725466505571152E-3</c:v>
                </c:pt>
                <c:pt idx="153">
                  <c:v>4.4514523006489171E-3</c:v>
                </c:pt>
                <c:pt idx="154">
                  <c:v>8.0290575415788989E-3</c:v>
                </c:pt>
                <c:pt idx="155">
                  <c:v>7.0413904230381963E-3</c:v>
                </c:pt>
                <c:pt idx="156">
                  <c:v>-9.1827939050160845E-3</c:v>
                </c:pt>
                <c:pt idx="157">
                  <c:v>1.2782137648447822E-2</c:v>
                </c:pt>
                <c:pt idx="158">
                  <c:v>1.4467243823852449E-3</c:v>
                </c:pt>
                <c:pt idx="159">
                  <c:v>5.3209850609490239E-3</c:v>
                </c:pt>
                <c:pt idx="160">
                  <c:v>-5.7081963220071419E-3</c:v>
                </c:pt>
                <c:pt idx="161">
                  <c:v>-2.4197556700760181E-3</c:v>
                </c:pt>
                <c:pt idx="162">
                  <c:v>4.1827993509186978E-3</c:v>
                </c:pt>
                <c:pt idx="163">
                  <c:v>1.5841290814322395E-3</c:v>
                </c:pt>
                <c:pt idx="164">
                  <c:v>3.2237681296356513E-3</c:v>
                </c:pt>
                <c:pt idx="165">
                  <c:v>6.273525721455453E-3</c:v>
                </c:pt>
                <c:pt idx="166">
                  <c:v>1.5853224082650552E-2</c:v>
                </c:pt>
                <c:pt idx="167">
                  <c:v>2.6884520823879932E-3</c:v>
                </c:pt>
                <c:pt idx="168">
                  <c:v>3.9956994763108433E-3</c:v>
                </c:pt>
                <c:pt idx="169">
                  <c:v>4.3551817912563795E-3</c:v>
                </c:pt>
                <c:pt idx="170">
                  <c:v>-7.3914259459018083E-4</c:v>
                </c:pt>
                <c:pt idx="171">
                  <c:v>8.0498798870145549E-3</c:v>
                </c:pt>
                <c:pt idx="172">
                  <c:v>-6.5875102929847662E-3</c:v>
                </c:pt>
                <c:pt idx="173">
                  <c:v>-2.1083022704169174E-3</c:v>
                </c:pt>
                <c:pt idx="174">
                  <c:v>-2.1060048624692573E-3</c:v>
                </c:pt>
                <c:pt idx="175">
                  <c:v>1.2199766716656235E-3</c:v>
                </c:pt>
                <c:pt idx="176">
                  <c:v>3.4059627301179507E-3</c:v>
                </c:pt>
                <c:pt idx="177">
                  <c:v>3.3729543139759954E-3</c:v>
                </c:pt>
                <c:pt idx="178">
                  <c:v>8.4044233807256674E-4</c:v>
                </c:pt>
                <c:pt idx="179">
                  <c:v>9.7133774612834234E-3</c:v>
                </c:pt>
                <c:pt idx="180">
                  <c:v>2.2289258621474017E-3</c:v>
                </c:pt>
                <c:pt idx="181">
                  <c:v>3.0839895013121676E-3</c:v>
                </c:pt>
                <c:pt idx="182">
                  <c:v>7.6618052637926759E-3</c:v>
                </c:pt>
                <c:pt idx="183">
                  <c:v>-1.7481046885388096E-3</c:v>
                </c:pt>
                <c:pt idx="184">
                  <c:v>-6.1657686120610844E-3</c:v>
                </c:pt>
                <c:pt idx="185">
                  <c:v>2.2864608851869139E-3</c:v>
                </c:pt>
                <c:pt idx="186">
                  <c:v>-2.8758955628453986E-3</c:v>
                </c:pt>
                <c:pt idx="187">
                  <c:v>4.5904728094785519E-3</c:v>
                </c:pt>
                <c:pt idx="188">
                  <c:v>1.9939177174264078E-3</c:v>
                </c:pt>
                <c:pt idx="189">
                  <c:v>1.6108247422685906E-4</c:v>
                </c:pt>
                <c:pt idx="190">
                  <c:v>8.5578556013854445E-4</c:v>
                </c:pt>
                <c:pt idx="191">
                  <c:v>3.0882364718227695E-3</c:v>
                </c:pt>
                <c:pt idx="192">
                  <c:v>8.7724226572882813E-5</c:v>
                </c:pt>
                <c:pt idx="193">
                  <c:v>-2.7254722192837644E-3</c:v>
                </c:pt>
                <c:pt idx="194">
                  <c:v>-1.9158654091777638E-3</c:v>
                </c:pt>
                <c:pt idx="195">
                  <c:v>-3.7973913131683634E-3</c:v>
                </c:pt>
                <c:pt idx="196">
                  <c:v>-4.9380794243808479E-3</c:v>
                </c:pt>
                <c:pt idx="197">
                  <c:v>8.9828089442249848E-3</c:v>
                </c:pt>
                <c:pt idx="198">
                  <c:v>6.1767208774554661E-4</c:v>
                </c:pt>
                <c:pt idx="199">
                  <c:v>3.3028117444129368E-3</c:v>
                </c:pt>
                <c:pt idx="200">
                  <c:v>1.6263484120624394E-3</c:v>
                </c:pt>
                <c:pt idx="201">
                  <c:v>3.0660738923808939E-3</c:v>
                </c:pt>
                <c:pt idx="202">
                  <c:v>0</c:v>
                </c:pt>
                <c:pt idx="203">
                  <c:v>2.5169886468618952E-3</c:v>
                </c:pt>
                <c:pt idx="204">
                  <c:v>4.4717499402862071E-3</c:v>
                </c:pt>
                <c:pt idx="205">
                  <c:v>7.5213687458663969E-5</c:v>
                </c:pt>
                <c:pt idx="206">
                  <c:v>4.5804006064606995E-3</c:v>
                </c:pt>
                <c:pt idx="207">
                  <c:v>6.3131534245131071E-4</c:v>
                </c:pt>
                <c:pt idx="208">
                  <c:v>-2.0256439477308597E-3</c:v>
                </c:pt>
                <c:pt idx="209">
                  <c:v>5.0353946552661455E-4</c:v>
                </c:pt>
                <c:pt idx="210">
                  <c:v>-2.4461667802457843E-3</c:v>
                </c:pt>
                <c:pt idx="211">
                  <c:v>4.0667318364695504E-4</c:v>
                </c:pt>
                <c:pt idx="212">
                  <c:v>5.0027495003954758E-3</c:v>
                </c:pt>
                <c:pt idx="213">
                  <c:v>1.4513246447300787E-5</c:v>
                </c:pt>
                <c:pt idx="214">
                  <c:v>7.3701489328259484E-4</c:v>
                </c:pt>
                <c:pt idx="215">
                  <c:v>7.2499742506955123E-3</c:v>
                </c:pt>
                <c:pt idx="216">
                  <c:v>1.4346416792303529E-3</c:v>
                </c:pt>
                <c:pt idx="217">
                  <c:v>-1.5551624929981411E-3</c:v>
                </c:pt>
                <c:pt idx="218">
                  <c:v>2.1333534805669796E-3</c:v>
                </c:pt>
                <c:pt idx="219">
                  <c:v>-1.2581347872997473E-3</c:v>
                </c:pt>
                <c:pt idx="220">
                  <c:v>4.2170145009534643E-4</c:v>
                </c:pt>
                <c:pt idx="221">
                  <c:v>-9.7046942414791282E-4</c:v>
                </c:pt>
                <c:pt idx="222">
                  <c:v>1.115567744023771E-3</c:v>
                </c:pt>
                <c:pt idx="223">
                  <c:v>5.3934993897755135E-3</c:v>
                </c:pt>
                <c:pt idx="224">
                  <c:v>4.5061889981674597E-3</c:v>
                </c:pt>
                <c:pt idx="225">
                  <c:v>-1.2481063021814176E-3</c:v>
                </c:pt>
                <c:pt idx="226">
                  <c:v>2.2970034781868431E-3</c:v>
                </c:pt>
                <c:pt idx="227">
                  <c:v>1.7607689590289466E-2</c:v>
                </c:pt>
                <c:pt idx="228">
                  <c:v>-7.6674307443536094E-4</c:v>
                </c:pt>
                <c:pt idx="229">
                  <c:v>2.2139355699062779E-2</c:v>
                </c:pt>
                <c:pt idx="230">
                  <c:v>8.9405240007645048E-4</c:v>
                </c:pt>
                <c:pt idx="231">
                  <c:v>4.3842561137268365E-3</c:v>
                </c:pt>
                <c:pt idx="232">
                  <c:v>-5.9652049370234606E-3</c:v>
                </c:pt>
                <c:pt idx="233">
                  <c:v>5.5052869269811566E-3</c:v>
                </c:pt>
                <c:pt idx="234">
                  <c:v>-2.3573872550504138E-3</c:v>
                </c:pt>
                <c:pt idx="235">
                  <c:v>2.2833295771786943E-3</c:v>
                </c:pt>
                <c:pt idx="236">
                  <c:v>1.3309977457751643E-3</c:v>
                </c:pt>
                <c:pt idx="237">
                  <c:v>7.1887824088467944E-4</c:v>
                </c:pt>
                <c:pt idx="238">
                  <c:v>-1.2180267965894442E-3</c:v>
                </c:pt>
                <c:pt idx="239">
                  <c:v>1.7345481369871685E-2</c:v>
                </c:pt>
                <c:pt idx="240">
                  <c:v>2.6475843464246918E-2</c:v>
                </c:pt>
                <c:pt idx="241">
                  <c:v>2.3158139675332201E-3</c:v>
                </c:pt>
                <c:pt idx="242">
                  <c:v>4.2678550805932414E-3</c:v>
                </c:pt>
                <c:pt idx="243">
                  <c:v>-1.5141196153032332E-3</c:v>
                </c:pt>
                <c:pt idx="244">
                  <c:v>-5.1887224301738755E-3</c:v>
                </c:pt>
                <c:pt idx="245">
                  <c:v>-1.0360433730454144E-3</c:v>
                </c:pt>
                <c:pt idx="246">
                  <c:v>-3.9068047582164755E-3</c:v>
                </c:pt>
                <c:pt idx="247">
                  <c:v>5.7679180986378586E-3</c:v>
                </c:pt>
                <c:pt idx="248">
                  <c:v>2.5004154747347851E-3</c:v>
                </c:pt>
                <c:pt idx="249">
                  <c:v>2.0283675973746806E-3</c:v>
                </c:pt>
                <c:pt idx="250">
                  <c:v>-2.6042489560997861E-3</c:v>
                </c:pt>
                <c:pt idx="251">
                  <c:v>-2.943546242414441E-3</c:v>
                </c:pt>
                <c:pt idx="252">
                  <c:v>-3.287852363657251E-3</c:v>
                </c:pt>
                <c:pt idx="253">
                  <c:v>-3.2988548883339242E-4</c:v>
                </c:pt>
                <c:pt idx="254">
                  <c:v>1.1290372653298686E-3</c:v>
                </c:pt>
                <c:pt idx="255">
                  <c:v>-5.6041059786360314E-4</c:v>
                </c:pt>
                <c:pt idx="256">
                  <c:v>-6.2816655004470645E-3</c:v>
                </c:pt>
                <c:pt idx="257">
                  <c:v>-3.8078974249186048E-3</c:v>
                </c:pt>
                <c:pt idx="258">
                  <c:v>-1.77461921528832E-3</c:v>
                </c:pt>
                <c:pt idx="259">
                  <c:v>1.0977105472701698E-2</c:v>
                </c:pt>
                <c:pt idx="260">
                  <c:v>-6.5965745684049004E-4</c:v>
                </c:pt>
                <c:pt idx="261">
                  <c:v>-7.3065605663613642E-3</c:v>
                </c:pt>
                <c:pt idx="262">
                  <c:v>4.9987344207188533E-3</c:v>
                </c:pt>
                <c:pt idx="263">
                  <c:v>2.2328589017589495E-2</c:v>
                </c:pt>
                <c:pt idx="264">
                  <c:v>-8.1480646585330163E-4</c:v>
                </c:pt>
                <c:pt idx="265">
                  <c:v>6.9837941756079047E-4</c:v>
                </c:pt>
                <c:pt idx="266">
                  <c:v>1.7846726479822106E-3</c:v>
                </c:pt>
                <c:pt idx="267">
                  <c:v>-3.5458464985100857E-3</c:v>
                </c:pt>
                <c:pt idx="268">
                  <c:v>-5.7081887548336985E-3</c:v>
                </c:pt>
                <c:pt idx="269">
                  <c:v>-1.9334049409236442E-3</c:v>
                </c:pt>
                <c:pt idx="270">
                  <c:v>-1.3075956504806641E-3</c:v>
                </c:pt>
                <c:pt idx="271">
                  <c:v>6.5446910142448189E-3</c:v>
                </c:pt>
                <c:pt idx="272">
                  <c:v>-5.7523457777874931E-4</c:v>
                </c:pt>
                <c:pt idx="273">
                  <c:v>-7.5708887085634835E-4</c:v>
                </c:pt>
                <c:pt idx="274">
                  <c:v>-3.8228735266008229E-3</c:v>
                </c:pt>
                <c:pt idx="275">
                  <c:v>7.3007977767103327E-4</c:v>
                </c:pt>
                <c:pt idx="276">
                  <c:v>-4.5174106187317875E-4</c:v>
                </c:pt>
                <c:pt idx="277">
                  <c:v>1.8689315680076035E-4</c:v>
                </c:pt>
                <c:pt idx="278">
                  <c:v>2.8413867685894711E-3</c:v>
                </c:pt>
                <c:pt idx="279">
                  <c:v>1.1446436572002394E-3</c:v>
                </c:pt>
                <c:pt idx="280">
                  <c:v>-2.1239467468758821E-3</c:v>
                </c:pt>
                <c:pt idx="281">
                  <c:v>-3.2827015180756369E-3</c:v>
                </c:pt>
                <c:pt idx="282">
                  <c:v>-3.2705908567463027E-3</c:v>
                </c:pt>
                <c:pt idx="283">
                  <c:v>5.6512887628603625E-3</c:v>
                </c:pt>
                <c:pt idx="284">
                  <c:v>1.0387451958036031E-3</c:v>
                </c:pt>
                <c:pt idx="285">
                  <c:v>-1.878440859418351E-3</c:v>
                </c:pt>
                <c:pt idx="286">
                  <c:v>-1.8691588785045843E-3</c:v>
                </c:pt>
                <c:pt idx="287">
                  <c:v>-8.5767359270416677E-4</c:v>
                </c:pt>
                <c:pt idx="288">
                  <c:v>1.9126874219965728E-4</c:v>
                </c:pt>
                <c:pt idx="289">
                  <c:v>4.9974605968072794E-4</c:v>
                </c:pt>
                <c:pt idx="290">
                  <c:v>3.1707155228133388E-3</c:v>
                </c:pt>
                <c:pt idx="291">
                  <c:v>-1.1434040487254826E-3</c:v>
                </c:pt>
                <c:pt idx="292">
                  <c:v>-3.3853507480195999E-3</c:v>
                </c:pt>
                <c:pt idx="293">
                  <c:v>-9.1977516607044674E-4</c:v>
                </c:pt>
                <c:pt idx="294">
                  <c:v>-3.5871235771577359E-3</c:v>
                </c:pt>
                <c:pt idx="295">
                  <c:v>4.507964894116645E-3</c:v>
                </c:pt>
                <c:pt idx="296">
                  <c:v>-1.234251772729511E-3</c:v>
                </c:pt>
                <c:pt idx="297">
                  <c:v>8.1525230074852573E-4</c:v>
                </c:pt>
                <c:pt idx="298">
                  <c:v>-2.1286444939410121E-3</c:v>
                </c:pt>
                <c:pt idx="299">
                  <c:v>-8.1603949153620237E-3</c:v>
                </c:pt>
                <c:pt idx="300">
                  <c:v>-2.2221471496834955E-3</c:v>
                </c:pt>
                <c:pt idx="301">
                  <c:v>2.4369253068790009E-4</c:v>
                </c:pt>
                <c:pt idx="302">
                  <c:v>-1.685886490824462E-3</c:v>
                </c:pt>
                <c:pt idx="303">
                  <c:v>-2.2141187533286644E-3</c:v>
                </c:pt>
                <c:pt idx="304">
                  <c:v>-4.6447727616593104E-3</c:v>
                </c:pt>
                <c:pt idx="305">
                  <c:v>-4.5354381364138829E-3</c:v>
                </c:pt>
                <c:pt idx="306">
                  <c:v>-5.6808433063098018E-3</c:v>
                </c:pt>
                <c:pt idx="307">
                  <c:v>2.4453747667143588E-3</c:v>
                </c:pt>
                <c:pt idx="308">
                  <c:v>-2.868067346758485E-3</c:v>
                </c:pt>
                <c:pt idx="309">
                  <c:v>-4.1089405512463317E-3</c:v>
                </c:pt>
                <c:pt idx="310">
                  <c:v>-1.5287403179780057E-3</c:v>
                </c:pt>
                <c:pt idx="311">
                  <c:v>-3.4614731159809953E-3</c:v>
                </c:pt>
                <c:pt idx="312">
                  <c:v>-3.6551248649259183E-3</c:v>
                </c:pt>
                <c:pt idx="313">
                  <c:v>1.9278872336911945E-3</c:v>
                </c:pt>
                <c:pt idx="314">
                  <c:v>3.9078072821423504E-3</c:v>
                </c:pt>
                <c:pt idx="315">
                  <c:v>1.0121457489886687E-4</c:v>
                </c:pt>
                <c:pt idx="316">
                  <c:v>2.4038749288579631E-4</c:v>
                </c:pt>
                <c:pt idx="317">
                  <c:v>-2.9944696272432569E-3</c:v>
                </c:pt>
                <c:pt idx="318">
                  <c:v>-1.5383278100722375E-3</c:v>
                </c:pt>
                <c:pt idx="319">
                  <c:v>7.169470879049733E-3</c:v>
                </c:pt>
                <c:pt idx="320">
                  <c:v>-1.4348570199367305E-3</c:v>
                </c:pt>
                <c:pt idx="321">
                  <c:v>-1.7034068136272396E-3</c:v>
                </c:pt>
                <c:pt idx="322">
                  <c:v>5.6424121060294485E-4</c:v>
                </c:pt>
                <c:pt idx="323">
                  <c:v>-1.0607304145929475E-2</c:v>
                </c:pt>
                <c:pt idx="324">
                  <c:v>-3.4502535482375807E-3</c:v>
                </c:pt>
                <c:pt idx="325">
                  <c:v>-6.048169348742416E-4</c:v>
                </c:pt>
                <c:pt idx="326">
                  <c:v>8.1654350719850832E-4</c:v>
                </c:pt>
                <c:pt idx="327">
                  <c:v>6.5889102452110215E-4</c:v>
                </c:pt>
                <c:pt idx="328">
                  <c:v>-4.235259951131165E-3</c:v>
                </c:pt>
                <c:pt idx="329">
                  <c:v>-3.2804353698496769E-3</c:v>
                </c:pt>
                <c:pt idx="330">
                  <c:v>-6.223072831417098E-3</c:v>
                </c:pt>
                <c:pt idx="331">
                  <c:v>3.0208237511475389E-3</c:v>
                </c:pt>
                <c:pt idx="332">
                  <c:v>2.5202501027887791E-5</c:v>
                </c:pt>
                <c:pt idx="333">
                  <c:v>-2.5308766956874118E-3</c:v>
                </c:pt>
                <c:pt idx="334">
                  <c:v>-1.6238709022632358E-3</c:v>
                </c:pt>
                <c:pt idx="335">
                  <c:v>-1.6942122991314701E-3</c:v>
                </c:pt>
                <c:pt idx="336">
                  <c:v>-1.1498337188123875E-3</c:v>
                </c:pt>
                <c:pt idx="337">
                  <c:v>7.2042736134170227E-4</c:v>
                </c:pt>
                <c:pt idx="338">
                  <c:v>-5.079717860613453E-3</c:v>
                </c:pt>
                <c:pt idx="339">
                  <c:v>1.8181818181819409E-3</c:v>
                </c:pt>
                <c:pt idx="340">
                  <c:v>1.5124016938898865E-3</c:v>
                </c:pt>
                <c:pt idx="341">
                  <c:v>-7.4378126191596561E-3</c:v>
                </c:pt>
                <c:pt idx="342">
                  <c:v>-2.0661157024792765E-3</c:v>
                </c:pt>
                <c:pt idx="343">
                  <c:v>1.9232172453691465E-3</c:v>
                </c:pt>
                <c:pt idx="344">
                  <c:v>-9.4686438059943256E-4</c:v>
                </c:pt>
                <c:pt idx="345">
                  <c:v>-2.7078527730417523E-3</c:v>
                </c:pt>
                <c:pt idx="346">
                  <c:v>2.3129525341916146E-3</c:v>
                </c:pt>
                <c:pt idx="347">
                  <c:v>-1.12977739539456E-2</c:v>
                </c:pt>
                <c:pt idx="348">
                  <c:v>-1.3677701733194603E-3</c:v>
                </c:pt>
                <c:pt idx="349">
                  <c:v>-3.2807267920846872E-3</c:v>
                </c:pt>
                <c:pt idx="350">
                  <c:v>-1.9078398245181427E-3</c:v>
                </c:pt>
                <c:pt idx="351">
                  <c:v>3.7086445163336812E-3</c:v>
                </c:pt>
                <c:pt idx="352">
                  <c:v>-5.2197209681209555E-3</c:v>
                </c:pt>
                <c:pt idx="353">
                  <c:v>-6.6904940107814781E-3</c:v>
                </c:pt>
                <c:pt idx="354">
                  <c:v>7.0217674791872575E-4</c:v>
                </c:pt>
                <c:pt idx="355">
                  <c:v>1.0347865785160781E-3</c:v>
                </c:pt>
                <c:pt idx="356">
                  <c:v>1.1988460613390206E-3</c:v>
                </c:pt>
                <c:pt idx="357">
                  <c:v>-3.941514532861401E-4</c:v>
                </c:pt>
                <c:pt idx="358">
                  <c:v>-3.5346742708330936E-6</c:v>
                </c:pt>
                <c:pt idx="359">
                  <c:v>-9.9116151678760867E-3</c:v>
                </c:pt>
                <c:pt idx="360">
                  <c:v>-2.4567404943143245E-4</c:v>
                </c:pt>
                <c:pt idx="361">
                  <c:v>5.3889665451689606E-3</c:v>
                </c:pt>
                <c:pt idx="362">
                  <c:v>4.7641553293471528E-3</c:v>
                </c:pt>
                <c:pt idx="363">
                  <c:v>1.8743414755573173E-3</c:v>
                </c:pt>
                <c:pt idx="364">
                  <c:v>-3.2969439214783902E-3</c:v>
                </c:pt>
                <c:pt idx="365">
                  <c:v>-2.2502790052671973E-3</c:v>
                </c:pt>
                <c:pt idx="366">
                  <c:v>2.4425989252565561E-3</c:v>
                </c:pt>
                <c:pt idx="367">
                  <c:v>4.5998037447321227E-3</c:v>
                </c:pt>
                <c:pt idx="368">
                  <c:v>1.9245233863196543E-4</c:v>
                </c:pt>
                <c:pt idx="369">
                  <c:v>2.2287103416516185E-3</c:v>
                </c:pt>
                <c:pt idx="370">
                  <c:v>4.8522996408838504E-3</c:v>
                </c:pt>
                <c:pt idx="371">
                  <c:v>-4.4657714747573518E-3</c:v>
                </c:pt>
                <c:pt idx="372">
                  <c:v>-2.438041834268212E-3</c:v>
                </c:pt>
                <c:pt idx="373">
                  <c:v>3.7745774590014491E-3</c:v>
                </c:pt>
                <c:pt idx="374">
                  <c:v>-1.4617287785827493E-3</c:v>
                </c:pt>
                <c:pt idx="375">
                  <c:v>2.5800286669852568E-3</c:v>
                </c:pt>
                <c:pt idx="376">
                  <c:v>-2.3875150999922434E-3</c:v>
                </c:pt>
                <c:pt idx="377">
                  <c:v>-4.5839302587166175E-3</c:v>
                </c:pt>
                <c:pt idx="378">
                  <c:v>-2.1975065192543219E-3</c:v>
                </c:pt>
                <c:pt idx="379">
                  <c:v>5.6561257341083415E-3</c:v>
                </c:pt>
                <c:pt idx="380">
                  <c:v>1.3274542286387803E-3</c:v>
                </c:pt>
                <c:pt idx="381">
                  <c:v>-2.4623543896202804E-3</c:v>
                </c:pt>
                <c:pt idx="382">
                  <c:v>3.2284912186175685E-3</c:v>
                </c:pt>
                <c:pt idx="383">
                  <c:v>-5.8223364637477459E-4</c:v>
                </c:pt>
                <c:pt idx="384">
                  <c:v>1.2064009932852837E-3</c:v>
                </c:pt>
                <c:pt idx="385">
                  <c:v>-1.4324288928124762E-3</c:v>
                </c:pt>
                <c:pt idx="386">
                  <c:v>-7.380642733513243E-4</c:v>
                </c:pt>
                <c:pt idx="387">
                  <c:v>-1.8523231226452719E-4</c:v>
                </c:pt>
                <c:pt idx="388">
                  <c:v>-3.7473381065434852E-3</c:v>
                </c:pt>
                <c:pt idx="389">
                  <c:v>-4.4117117710976705E-3</c:v>
                </c:pt>
                <c:pt idx="390">
                  <c:v>-4.0280171835714862E-3</c:v>
                </c:pt>
                <c:pt idx="391">
                  <c:v>4.4594810376432648E-3</c:v>
                </c:pt>
                <c:pt idx="392">
                  <c:v>1.6788756425489826E-3</c:v>
                </c:pt>
                <c:pt idx="393">
                  <c:v>6.4255735738627529E-4</c:v>
                </c:pt>
                <c:pt idx="394">
                  <c:v>1.8708261113460356E-3</c:v>
                </c:pt>
                <c:pt idx="395">
                  <c:v>-6.8262536235625948E-3</c:v>
                </c:pt>
                <c:pt idx="396">
                  <c:v>-8.020877428026485E-3</c:v>
                </c:pt>
                <c:pt idx="397">
                  <c:v>1.0489688156258836E-3</c:v>
                </c:pt>
                <c:pt idx="398">
                  <c:v>-3.4897640908491123E-3</c:v>
                </c:pt>
                <c:pt idx="399">
                  <c:v>-2.9744382927134883E-3</c:v>
                </c:pt>
                <c:pt idx="400">
                  <c:v>-8.018743696802888E-3</c:v>
                </c:pt>
                <c:pt idx="401">
                  <c:v>3.1871595823362853E-4</c:v>
                </c:pt>
                <c:pt idx="402">
                  <c:v>-1.2174564525191389E-3</c:v>
                </c:pt>
                <c:pt idx="403">
                  <c:v>4.5863700294079823E-3</c:v>
                </c:pt>
                <c:pt idx="404">
                  <c:v>-2.4610260880413293E-3</c:v>
                </c:pt>
                <c:pt idx="405">
                  <c:v>-5.7540603248260602E-3</c:v>
                </c:pt>
                <c:pt idx="406">
                  <c:v>3.4201639513845583E-3</c:v>
                </c:pt>
                <c:pt idx="407">
                  <c:v>-7.0382247539321208E-3</c:v>
                </c:pt>
                <c:pt idx="408">
                  <c:v>-1.6307640004291635E-3</c:v>
                </c:pt>
                <c:pt idx="409">
                  <c:v>-6.1172944738818735E-3</c:v>
                </c:pt>
                <c:pt idx="410">
                  <c:v>-4.741601245564997E-3</c:v>
                </c:pt>
                <c:pt idx="411">
                  <c:v>1.5366034900636816E-3</c:v>
                </c:pt>
                <c:pt idx="412">
                  <c:v>-5.1361195277910277E-4</c:v>
                </c:pt>
                <c:pt idx="413">
                  <c:v>-8.1446708841903526E-3</c:v>
                </c:pt>
                <c:pt idx="414">
                  <c:v>-3.3261083841071848E-3</c:v>
                </c:pt>
                <c:pt idx="415">
                  <c:v>-4.592694636143646E-3</c:v>
                </c:pt>
                <c:pt idx="416">
                  <c:v>-7.4900102459429796E-4</c:v>
                </c:pt>
                <c:pt idx="417">
                  <c:v>5.3773342181536732E-3</c:v>
                </c:pt>
                <c:pt idx="418">
                  <c:v>4.8183207968547359E-3</c:v>
                </c:pt>
                <c:pt idx="419">
                  <c:v>-1.5832557299021666E-2</c:v>
                </c:pt>
                <c:pt idx="420">
                  <c:v>2.9280679933665343E-3</c:v>
                </c:pt>
                <c:pt idx="421">
                  <c:v>1.9501825630925396E-3</c:v>
                </c:pt>
                <c:pt idx="422">
                  <c:v>-3.6423546316635136E-3</c:v>
                </c:pt>
                <c:pt idx="423">
                  <c:v>-3.568715173155157E-3</c:v>
                </c:pt>
                <c:pt idx="424">
                  <c:v>-1.9754558720356252E-3</c:v>
                </c:pt>
                <c:pt idx="425">
                  <c:v>-5.1363095131621295E-3</c:v>
                </c:pt>
                <c:pt idx="426">
                  <c:v>-9.5783298672436068E-4</c:v>
                </c:pt>
                <c:pt idx="427">
                  <c:v>1.0845263825821516E-2</c:v>
                </c:pt>
                <c:pt idx="428">
                  <c:v>5.1845612466354662E-3</c:v>
                </c:pt>
                <c:pt idx="429">
                  <c:v>2.9829251959779812E-3</c:v>
                </c:pt>
                <c:pt idx="430">
                  <c:v>-1.7094017094017033E-3</c:v>
                </c:pt>
                <c:pt idx="431">
                  <c:v>-7.4768640959483879E-3</c:v>
                </c:pt>
                <c:pt idx="432">
                  <c:v>-9.2450390953557893E-4</c:v>
                </c:pt>
                <c:pt idx="433">
                  <c:v>-2.7506746698058304E-3</c:v>
                </c:pt>
                <c:pt idx="434">
                  <c:v>-8.0197958618088983E-4</c:v>
                </c:pt>
                <c:pt idx="435">
                  <c:v>-7.7466774667745986E-3</c:v>
                </c:pt>
                <c:pt idx="436">
                  <c:v>-3.3861412250590917E-5</c:v>
                </c:pt>
                <c:pt idx="437">
                  <c:v>-1.5291895295493907E-3</c:v>
                </c:pt>
                <c:pt idx="438">
                  <c:v>2.2090685727048642E-3</c:v>
                </c:pt>
                <c:pt idx="439">
                  <c:v>6.5985873310139276E-3</c:v>
                </c:pt>
                <c:pt idx="440">
                  <c:v>3.7022690710957207E-3</c:v>
                </c:pt>
                <c:pt idx="441">
                  <c:v>-1.1612021508056181E-4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73-4585-9AD9-907FD859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832072"/>
        <c:axId val="724819760"/>
      </c:scatterChart>
      <c:valAx>
        <c:axId val="73283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ef(SEK/USD)</a:t>
                </a:r>
              </a:p>
            </c:rich>
          </c:tx>
          <c:layout>
            <c:manualLayout>
              <c:xMode val="edge"/>
              <c:yMode val="edge"/>
              <c:x val="0.39202660988131199"/>
              <c:y val="0.887323943661971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819760"/>
        <c:crosses val="autoZero"/>
        <c:crossBetween val="midCat"/>
        <c:majorUnit val="0.05"/>
      </c:valAx>
      <c:valAx>
        <c:axId val="72481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Isek-Iusd</a:t>
                </a:r>
              </a:p>
            </c:rich>
          </c:tx>
          <c:layout>
            <c:manualLayout>
              <c:xMode val="edge"/>
              <c:yMode val="edge"/>
              <c:x val="1.8272338599184534E-2"/>
              <c:y val="0.383802816901408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832072"/>
        <c:crosses val="autoZero"/>
        <c:crossBetween val="midCat"/>
        <c:majorUnit val="0.01"/>
        <c:minorUnit val="0.0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vs Long Run PPP (SEK/USD)</a:t>
            </a:r>
          </a:p>
        </c:rich>
      </c:tx>
      <c:layout>
        <c:manualLayout>
          <c:xMode val="edge"/>
          <c:yMode val="edge"/>
          <c:x val="0.28237129157138618"/>
          <c:y val="3.7800820672063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8424336973479"/>
          <c:y val="0.13745750596510539"/>
          <c:w val="0.84784684809135702"/>
          <c:h val="0.63230452743948484"/>
        </c:manualLayout>
      </c:layout>
      <c:lineChart>
        <c:grouping val="standard"/>
        <c:varyColors val="0"/>
        <c:ser>
          <c:idx val="2"/>
          <c:order val="0"/>
          <c:tx>
            <c:v>Actual</c:v>
          </c:tx>
          <c:spPr>
            <a:ln w="1270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'Data-Forecast'!$A$9:$A$450</c:f>
              <c:numCache>
                <c:formatCode>m/d/yyyy</c:formatCode>
                <c:ptCount val="442"/>
                <c:pt idx="0">
                  <c:v>25979</c:v>
                </c:pt>
                <c:pt idx="1">
                  <c:v>26007</c:v>
                </c:pt>
                <c:pt idx="2">
                  <c:v>26038</c:v>
                </c:pt>
                <c:pt idx="3">
                  <c:v>26068</c:v>
                </c:pt>
                <c:pt idx="4">
                  <c:v>26099</c:v>
                </c:pt>
                <c:pt idx="5">
                  <c:v>26129</c:v>
                </c:pt>
                <c:pt idx="6">
                  <c:v>26160</c:v>
                </c:pt>
                <c:pt idx="7">
                  <c:v>26191</c:v>
                </c:pt>
                <c:pt idx="8">
                  <c:v>26221</c:v>
                </c:pt>
                <c:pt idx="9">
                  <c:v>26252</c:v>
                </c:pt>
                <c:pt idx="10">
                  <c:v>26282</c:v>
                </c:pt>
                <c:pt idx="11">
                  <c:v>26313</c:v>
                </c:pt>
                <c:pt idx="12">
                  <c:v>26344</c:v>
                </c:pt>
                <c:pt idx="13">
                  <c:v>26373</c:v>
                </c:pt>
                <c:pt idx="14">
                  <c:v>26404</c:v>
                </c:pt>
                <c:pt idx="15">
                  <c:v>26434</c:v>
                </c:pt>
                <c:pt idx="16">
                  <c:v>26465</c:v>
                </c:pt>
                <c:pt idx="17">
                  <c:v>26495</c:v>
                </c:pt>
                <c:pt idx="18">
                  <c:v>26526</c:v>
                </c:pt>
                <c:pt idx="19">
                  <c:v>26557</c:v>
                </c:pt>
                <c:pt idx="20">
                  <c:v>26587</c:v>
                </c:pt>
                <c:pt idx="21">
                  <c:v>26618</c:v>
                </c:pt>
                <c:pt idx="22">
                  <c:v>26648</c:v>
                </c:pt>
                <c:pt idx="23">
                  <c:v>26679</c:v>
                </c:pt>
                <c:pt idx="24">
                  <c:v>26710</c:v>
                </c:pt>
                <c:pt idx="25">
                  <c:v>26738</c:v>
                </c:pt>
                <c:pt idx="26">
                  <c:v>26769</c:v>
                </c:pt>
                <c:pt idx="27">
                  <c:v>26799</c:v>
                </c:pt>
                <c:pt idx="28">
                  <c:v>26830</c:v>
                </c:pt>
                <c:pt idx="29">
                  <c:v>26860</c:v>
                </c:pt>
                <c:pt idx="30">
                  <c:v>26891</c:v>
                </c:pt>
                <c:pt idx="31">
                  <c:v>26922</c:v>
                </c:pt>
                <c:pt idx="32">
                  <c:v>26952</c:v>
                </c:pt>
                <c:pt idx="33">
                  <c:v>26983</c:v>
                </c:pt>
                <c:pt idx="34">
                  <c:v>27013</c:v>
                </c:pt>
                <c:pt idx="35">
                  <c:v>27044</c:v>
                </c:pt>
                <c:pt idx="36">
                  <c:v>27075</c:v>
                </c:pt>
                <c:pt idx="37">
                  <c:v>27103</c:v>
                </c:pt>
                <c:pt idx="38">
                  <c:v>27134</c:v>
                </c:pt>
                <c:pt idx="39">
                  <c:v>27164</c:v>
                </c:pt>
                <c:pt idx="40">
                  <c:v>27195</c:v>
                </c:pt>
                <c:pt idx="41">
                  <c:v>27225</c:v>
                </c:pt>
                <c:pt idx="42">
                  <c:v>27256</c:v>
                </c:pt>
                <c:pt idx="43">
                  <c:v>27287</c:v>
                </c:pt>
                <c:pt idx="44">
                  <c:v>27317</c:v>
                </c:pt>
                <c:pt idx="45">
                  <c:v>27348</c:v>
                </c:pt>
                <c:pt idx="46">
                  <c:v>27378</c:v>
                </c:pt>
                <c:pt idx="47">
                  <c:v>27409</c:v>
                </c:pt>
                <c:pt idx="48">
                  <c:v>27440</c:v>
                </c:pt>
                <c:pt idx="49">
                  <c:v>27468</c:v>
                </c:pt>
                <c:pt idx="50">
                  <c:v>27499</c:v>
                </c:pt>
                <c:pt idx="51">
                  <c:v>27529</c:v>
                </c:pt>
                <c:pt idx="52">
                  <c:v>27560</c:v>
                </c:pt>
                <c:pt idx="53">
                  <c:v>27590</c:v>
                </c:pt>
                <c:pt idx="54">
                  <c:v>27621</c:v>
                </c:pt>
                <c:pt idx="55">
                  <c:v>27652</c:v>
                </c:pt>
                <c:pt idx="56">
                  <c:v>27682</c:v>
                </c:pt>
                <c:pt idx="57">
                  <c:v>27713</c:v>
                </c:pt>
                <c:pt idx="58">
                  <c:v>27743</c:v>
                </c:pt>
                <c:pt idx="59">
                  <c:v>27774</c:v>
                </c:pt>
                <c:pt idx="60">
                  <c:v>27805</c:v>
                </c:pt>
                <c:pt idx="61">
                  <c:v>27834</c:v>
                </c:pt>
                <c:pt idx="62">
                  <c:v>27865</c:v>
                </c:pt>
                <c:pt idx="63">
                  <c:v>27895</c:v>
                </c:pt>
                <c:pt idx="64">
                  <c:v>27926</c:v>
                </c:pt>
                <c:pt idx="65">
                  <c:v>27956</c:v>
                </c:pt>
                <c:pt idx="66">
                  <c:v>27987</c:v>
                </c:pt>
                <c:pt idx="67">
                  <c:v>28018</c:v>
                </c:pt>
                <c:pt idx="68">
                  <c:v>28048</c:v>
                </c:pt>
                <c:pt idx="69">
                  <c:v>28079</c:v>
                </c:pt>
                <c:pt idx="70">
                  <c:v>28109</c:v>
                </c:pt>
                <c:pt idx="71">
                  <c:v>28140</c:v>
                </c:pt>
                <c:pt idx="72">
                  <c:v>28171</c:v>
                </c:pt>
                <c:pt idx="73">
                  <c:v>28199</c:v>
                </c:pt>
                <c:pt idx="74">
                  <c:v>28230</c:v>
                </c:pt>
                <c:pt idx="75">
                  <c:v>28260</c:v>
                </c:pt>
                <c:pt idx="76">
                  <c:v>28291</c:v>
                </c:pt>
                <c:pt idx="77">
                  <c:v>28321</c:v>
                </c:pt>
                <c:pt idx="78">
                  <c:v>28352</c:v>
                </c:pt>
                <c:pt idx="79">
                  <c:v>28383</c:v>
                </c:pt>
                <c:pt idx="80">
                  <c:v>28413</c:v>
                </c:pt>
                <c:pt idx="81">
                  <c:v>28444</c:v>
                </c:pt>
                <c:pt idx="82">
                  <c:v>28474</c:v>
                </c:pt>
                <c:pt idx="83">
                  <c:v>28505</c:v>
                </c:pt>
                <c:pt idx="84">
                  <c:v>28536</c:v>
                </c:pt>
                <c:pt idx="85">
                  <c:v>28564</c:v>
                </c:pt>
                <c:pt idx="86">
                  <c:v>28595</c:v>
                </c:pt>
                <c:pt idx="87">
                  <c:v>28625</c:v>
                </c:pt>
                <c:pt idx="88">
                  <c:v>28656</c:v>
                </c:pt>
                <c:pt idx="89">
                  <c:v>28686</c:v>
                </c:pt>
                <c:pt idx="90">
                  <c:v>28717</c:v>
                </c:pt>
                <c:pt idx="91">
                  <c:v>28748</c:v>
                </c:pt>
                <c:pt idx="92">
                  <c:v>28778</c:v>
                </c:pt>
                <c:pt idx="93">
                  <c:v>28809</c:v>
                </c:pt>
                <c:pt idx="94">
                  <c:v>28839</c:v>
                </c:pt>
                <c:pt idx="95">
                  <c:v>28870</c:v>
                </c:pt>
                <c:pt idx="96">
                  <c:v>28901</c:v>
                </c:pt>
                <c:pt idx="97">
                  <c:v>28929</c:v>
                </c:pt>
                <c:pt idx="98">
                  <c:v>28960</c:v>
                </c:pt>
                <c:pt idx="99">
                  <c:v>28990</c:v>
                </c:pt>
                <c:pt idx="100">
                  <c:v>29021</c:v>
                </c:pt>
                <c:pt idx="101">
                  <c:v>29051</c:v>
                </c:pt>
                <c:pt idx="102">
                  <c:v>29082</c:v>
                </c:pt>
                <c:pt idx="103">
                  <c:v>29113</c:v>
                </c:pt>
                <c:pt idx="104">
                  <c:v>29143</c:v>
                </c:pt>
                <c:pt idx="105">
                  <c:v>29174</c:v>
                </c:pt>
                <c:pt idx="106">
                  <c:v>29204</c:v>
                </c:pt>
                <c:pt idx="107">
                  <c:v>29235</c:v>
                </c:pt>
                <c:pt idx="108">
                  <c:v>29266</c:v>
                </c:pt>
                <c:pt idx="109">
                  <c:v>29295</c:v>
                </c:pt>
                <c:pt idx="110">
                  <c:v>29326</c:v>
                </c:pt>
                <c:pt idx="111">
                  <c:v>29356</c:v>
                </c:pt>
                <c:pt idx="112">
                  <c:v>29387</c:v>
                </c:pt>
                <c:pt idx="113">
                  <c:v>29417</c:v>
                </c:pt>
                <c:pt idx="114">
                  <c:v>29448</c:v>
                </c:pt>
                <c:pt idx="115">
                  <c:v>29479</c:v>
                </c:pt>
                <c:pt idx="116">
                  <c:v>29509</c:v>
                </c:pt>
                <c:pt idx="117">
                  <c:v>29540</c:v>
                </c:pt>
                <c:pt idx="118">
                  <c:v>29570</c:v>
                </c:pt>
                <c:pt idx="119">
                  <c:v>29601</c:v>
                </c:pt>
                <c:pt idx="120">
                  <c:v>29632</c:v>
                </c:pt>
                <c:pt idx="121">
                  <c:v>29660</c:v>
                </c:pt>
                <c:pt idx="122">
                  <c:v>29691</c:v>
                </c:pt>
                <c:pt idx="123">
                  <c:v>29721</c:v>
                </c:pt>
                <c:pt idx="124">
                  <c:v>29752</c:v>
                </c:pt>
                <c:pt idx="125">
                  <c:v>29782</c:v>
                </c:pt>
                <c:pt idx="126">
                  <c:v>29813</c:v>
                </c:pt>
                <c:pt idx="127">
                  <c:v>29844</c:v>
                </c:pt>
                <c:pt idx="128">
                  <c:v>29874</c:v>
                </c:pt>
                <c:pt idx="129">
                  <c:v>29905</c:v>
                </c:pt>
                <c:pt idx="130">
                  <c:v>29935</c:v>
                </c:pt>
                <c:pt idx="131">
                  <c:v>29966</c:v>
                </c:pt>
                <c:pt idx="132">
                  <c:v>29997</c:v>
                </c:pt>
                <c:pt idx="133">
                  <c:v>30025</c:v>
                </c:pt>
                <c:pt idx="134">
                  <c:v>30056</c:v>
                </c:pt>
                <c:pt idx="135">
                  <c:v>30086</c:v>
                </c:pt>
                <c:pt idx="136">
                  <c:v>30117</c:v>
                </c:pt>
                <c:pt idx="137">
                  <c:v>30147</c:v>
                </c:pt>
                <c:pt idx="138">
                  <c:v>30178</c:v>
                </c:pt>
                <c:pt idx="139">
                  <c:v>30209</c:v>
                </c:pt>
                <c:pt idx="140">
                  <c:v>30239</c:v>
                </c:pt>
                <c:pt idx="141">
                  <c:v>30270</c:v>
                </c:pt>
                <c:pt idx="142">
                  <c:v>30300</c:v>
                </c:pt>
                <c:pt idx="143">
                  <c:v>30331</c:v>
                </c:pt>
                <c:pt idx="144">
                  <c:v>30362</c:v>
                </c:pt>
                <c:pt idx="145">
                  <c:v>30390</c:v>
                </c:pt>
                <c:pt idx="146">
                  <c:v>30421</c:v>
                </c:pt>
                <c:pt idx="147">
                  <c:v>30451</c:v>
                </c:pt>
                <c:pt idx="148">
                  <c:v>30482</c:v>
                </c:pt>
                <c:pt idx="149">
                  <c:v>30512</c:v>
                </c:pt>
                <c:pt idx="150">
                  <c:v>30543</c:v>
                </c:pt>
                <c:pt idx="151">
                  <c:v>30574</c:v>
                </c:pt>
                <c:pt idx="152">
                  <c:v>30604</c:v>
                </c:pt>
                <c:pt idx="153">
                  <c:v>30635</c:v>
                </c:pt>
                <c:pt idx="154">
                  <c:v>30665</c:v>
                </c:pt>
                <c:pt idx="155">
                  <c:v>30696</c:v>
                </c:pt>
                <c:pt idx="156">
                  <c:v>30727</c:v>
                </c:pt>
                <c:pt idx="157">
                  <c:v>30756</c:v>
                </c:pt>
                <c:pt idx="158">
                  <c:v>30787</c:v>
                </c:pt>
                <c:pt idx="159">
                  <c:v>30817</c:v>
                </c:pt>
                <c:pt idx="160">
                  <c:v>30848</c:v>
                </c:pt>
                <c:pt idx="161">
                  <c:v>30878</c:v>
                </c:pt>
                <c:pt idx="162">
                  <c:v>30909</c:v>
                </c:pt>
                <c:pt idx="163">
                  <c:v>30940</c:v>
                </c:pt>
                <c:pt idx="164">
                  <c:v>30970</c:v>
                </c:pt>
                <c:pt idx="165">
                  <c:v>31001</c:v>
                </c:pt>
                <c:pt idx="166">
                  <c:v>31031</c:v>
                </c:pt>
                <c:pt idx="167">
                  <c:v>31062</c:v>
                </c:pt>
                <c:pt idx="168">
                  <c:v>31093</c:v>
                </c:pt>
                <c:pt idx="169">
                  <c:v>31121</c:v>
                </c:pt>
                <c:pt idx="170">
                  <c:v>31152</c:v>
                </c:pt>
                <c:pt idx="171">
                  <c:v>31182</c:v>
                </c:pt>
                <c:pt idx="172">
                  <c:v>31213</c:v>
                </c:pt>
                <c:pt idx="173">
                  <c:v>31243</c:v>
                </c:pt>
                <c:pt idx="174">
                  <c:v>31274</c:v>
                </c:pt>
                <c:pt idx="175">
                  <c:v>31305</c:v>
                </c:pt>
                <c:pt idx="176">
                  <c:v>31335</c:v>
                </c:pt>
                <c:pt idx="177">
                  <c:v>31366</c:v>
                </c:pt>
                <c:pt idx="178">
                  <c:v>31396</c:v>
                </c:pt>
                <c:pt idx="179">
                  <c:v>31427</c:v>
                </c:pt>
                <c:pt idx="180">
                  <c:v>31458</c:v>
                </c:pt>
                <c:pt idx="181">
                  <c:v>31486</c:v>
                </c:pt>
                <c:pt idx="182">
                  <c:v>31517</c:v>
                </c:pt>
                <c:pt idx="183">
                  <c:v>31547</c:v>
                </c:pt>
                <c:pt idx="184">
                  <c:v>31578</c:v>
                </c:pt>
                <c:pt idx="185">
                  <c:v>31608</c:v>
                </c:pt>
                <c:pt idx="186">
                  <c:v>31639</c:v>
                </c:pt>
                <c:pt idx="187">
                  <c:v>31670</c:v>
                </c:pt>
                <c:pt idx="188">
                  <c:v>31700</c:v>
                </c:pt>
                <c:pt idx="189">
                  <c:v>31731</c:v>
                </c:pt>
                <c:pt idx="190">
                  <c:v>31761</c:v>
                </c:pt>
                <c:pt idx="191">
                  <c:v>31792</c:v>
                </c:pt>
                <c:pt idx="192">
                  <c:v>31823</c:v>
                </c:pt>
                <c:pt idx="193">
                  <c:v>31851</c:v>
                </c:pt>
                <c:pt idx="194">
                  <c:v>31882</c:v>
                </c:pt>
                <c:pt idx="195">
                  <c:v>31912</c:v>
                </c:pt>
                <c:pt idx="196">
                  <c:v>31943</c:v>
                </c:pt>
                <c:pt idx="197">
                  <c:v>31973</c:v>
                </c:pt>
                <c:pt idx="198">
                  <c:v>32004</c:v>
                </c:pt>
                <c:pt idx="199">
                  <c:v>32035</c:v>
                </c:pt>
                <c:pt idx="200">
                  <c:v>32065</c:v>
                </c:pt>
                <c:pt idx="201">
                  <c:v>32096</c:v>
                </c:pt>
                <c:pt idx="202">
                  <c:v>32126</c:v>
                </c:pt>
                <c:pt idx="203">
                  <c:v>32157</c:v>
                </c:pt>
                <c:pt idx="204">
                  <c:v>32188</c:v>
                </c:pt>
                <c:pt idx="205">
                  <c:v>32217</c:v>
                </c:pt>
                <c:pt idx="206">
                  <c:v>32248</c:v>
                </c:pt>
                <c:pt idx="207">
                  <c:v>32278</c:v>
                </c:pt>
                <c:pt idx="208">
                  <c:v>32309</c:v>
                </c:pt>
                <c:pt idx="209">
                  <c:v>32339</c:v>
                </c:pt>
                <c:pt idx="210">
                  <c:v>32370</c:v>
                </c:pt>
                <c:pt idx="211">
                  <c:v>32401</c:v>
                </c:pt>
                <c:pt idx="212">
                  <c:v>32431</c:v>
                </c:pt>
                <c:pt idx="213">
                  <c:v>32462</c:v>
                </c:pt>
                <c:pt idx="214">
                  <c:v>32492</c:v>
                </c:pt>
                <c:pt idx="215">
                  <c:v>32523</c:v>
                </c:pt>
                <c:pt idx="216">
                  <c:v>32554</c:v>
                </c:pt>
                <c:pt idx="217">
                  <c:v>32582</c:v>
                </c:pt>
                <c:pt idx="218">
                  <c:v>32613</c:v>
                </c:pt>
                <c:pt idx="219">
                  <c:v>32643</c:v>
                </c:pt>
                <c:pt idx="220">
                  <c:v>32674</c:v>
                </c:pt>
                <c:pt idx="221">
                  <c:v>32704</c:v>
                </c:pt>
                <c:pt idx="222">
                  <c:v>32735</c:v>
                </c:pt>
                <c:pt idx="223">
                  <c:v>32766</c:v>
                </c:pt>
                <c:pt idx="224">
                  <c:v>32796</c:v>
                </c:pt>
                <c:pt idx="225">
                  <c:v>32827</c:v>
                </c:pt>
                <c:pt idx="226">
                  <c:v>32857</c:v>
                </c:pt>
                <c:pt idx="227">
                  <c:v>32888</c:v>
                </c:pt>
                <c:pt idx="228">
                  <c:v>32919</c:v>
                </c:pt>
                <c:pt idx="229">
                  <c:v>32947</c:v>
                </c:pt>
                <c:pt idx="230">
                  <c:v>32978</c:v>
                </c:pt>
                <c:pt idx="231">
                  <c:v>33008</c:v>
                </c:pt>
                <c:pt idx="232">
                  <c:v>33039</c:v>
                </c:pt>
                <c:pt idx="233">
                  <c:v>33069</c:v>
                </c:pt>
                <c:pt idx="234">
                  <c:v>33100</c:v>
                </c:pt>
                <c:pt idx="235">
                  <c:v>33131</c:v>
                </c:pt>
                <c:pt idx="236">
                  <c:v>33161</c:v>
                </c:pt>
                <c:pt idx="237">
                  <c:v>33192</c:v>
                </c:pt>
                <c:pt idx="238">
                  <c:v>33222</c:v>
                </c:pt>
                <c:pt idx="239">
                  <c:v>33253</c:v>
                </c:pt>
                <c:pt idx="240">
                  <c:v>33284</c:v>
                </c:pt>
                <c:pt idx="241">
                  <c:v>33312</c:v>
                </c:pt>
                <c:pt idx="242">
                  <c:v>33343</c:v>
                </c:pt>
                <c:pt idx="243">
                  <c:v>33373</c:v>
                </c:pt>
                <c:pt idx="244">
                  <c:v>33404</c:v>
                </c:pt>
                <c:pt idx="245">
                  <c:v>33434</c:v>
                </c:pt>
                <c:pt idx="246">
                  <c:v>33465</c:v>
                </c:pt>
                <c:pt idx="247">
                  <c:v>33496</c:v>
                </c:pt>
                <c:pt idx="248">
                  <c:v>33526</c:v>
                </c:pt>
                <c:pt idx="249">
                  <c:v>33557</c:v>
                </c:pt>
                <c:pt idx="250">
                  <c:v>33587</c:v>
                </c:pt>
                <c:pt idx="251">
                  <c:v>33618</c:v>
                </c:pt>
                <c:pt idx="252">
                  <c:v>33649</c:v>
                </c:pt>
                <c:pt idx="253">
                  <c:v>33678</c:v>
                </c:pt>
                <c:pt idx="254">
                  <c:v>33709</c:v>
                </c:pt>
                <c:pt idx="255">
                  <c:v>33739</c:v>
                </c:pt>
                <c:pt idx="256">
                  <c:v>33770</c:v>
                </c:pt>
                <c:pt idx="257">
                  <c:v>33800</c:v>
                </c:pt>
                <c:pt idx="258">
                  <c:v>33831</c:v>
                </c:pt>
                <c:pt idx="259">
                  <c:v>33862</c:v>
                </c:pt>
                <c:pt idx="260">
                  <c:v>33892</c:v>
                </c:pt>
                <c:pt idx="261">
                  <c:v>33923</c:v>
                </c:pt>
                <c:pt idx="262">
                  <c:v>33953</c:v>
                </c:pt>
                <c:pt idx="263">
                  <c:v>33984</c:v>
                </c:pt>
                <c:pt idx="264">
                  <c:v>34015</c:v>
                </c:pt>
                <c:pt idx="265">
                  <c:v>34043</c:v>
                </c:pt>
                <c:pt idx="266">
                  <c:v>34074</c:v>
                </c:pt>
                <c:pt idx="267">
                  <c:v>34104</c:v>
                </c:pt>
                <c:pt idx="268">
                  <c:v>34135</c:v>
                </c:pt>
                <c:pt idx="269">
                  <c:v>34165</c:v>
                </c:pt>
                <c:pt idx="270">
                  <c:v>34196</c:v>
                </c:pt>
                <c:pt idx="271">
                  <c:v>34227</c:v>
                </c:pt>
                <c:pt idx="272">
                  <c:v>34257</c:v>
                </c:pt>
                <c:pt idx="273">
                  <c:v>34288</c:v>
                </c:pt>
                <c:pt idx="274">
                  <c:v>34318</c:v>
                </c:pt>
                <c:pt idx="275">
                  <c:v>34349</c:v>
                </c:pt>
                <c:pt idx="276">
                  <c:v>34380</c:v>
                </c:pt>
                <c:pt idx="277">
                  <c:v>34408</c:v>
                </c:pt>
                <c:pt idx="278">
                  <c:v>34439</c:v>
                </c:pt>
                <c:pt idx="279">
                  <c:v>34469</c:v>
                </c:pt>
                <c:pt idx="280">
                  <c:v>34500</c:v>
                </c:pt>
                <c:pt idx="281">
                  <c:v>34530</c:v>
                </c:pt>
                <c:pt idx="282">
                  <c:v>34561</c:v>
                </c:pt>
                <c:pt idx="283">
                  <c:v>34592</c:v>
                </c:pt>
                <c:pt idx="284">
                  <c:v>34622</c:v>
                </c:pt>
                <c:pt idx="285">
                  <c:v>34653</c:v>
                </c:pt>
                <c:pt idx="286">
                  <c:v>34683</c:v>
                </c:pt>
                <c:pt idx="287">
                  <c:v>34714</c:v>
                </c:pt>
                <c:pt idx="288">
                  <c:v>34745</c:v>
                </c:pt>
                <c:pt idx="289">
                  <c:v>34773</c:v>
                </c:pt>
                <c:pt idx="290">
                  <c:v>34804</c:v>
                </c:pt>
                <c:pt idx="291">
                  <c:v>34834</c:v>
                </c:pt>
                <c:pt idx="292">
                  <c:v>34865</c:v>
                </c:pt>
                <c:pt idx="293">
                  <c:v>34895</c:v>
                </c:pt>
                <c:pt idx="294">
                  <c:v>34926</c:v>
                </c:pt>
                <c:pt idx="295">
                  <c:v>34957</c:v>
                </c:pt>
                <c:pt idx="296">
                  <c:v>34987</c:v>
                </c:pt>
                <c:pt idx="297">
                  <c:v>35018</c:v>
                </c:pt>
                <c:pt idx="298">
                  <c:v>35048</c:v>
                </c:pt>
                <c:pt idx="299">
                  <c:v>35079</c:v>
                </c:pt>
                <c:pt idx="300">
                  <c:v>35110</c:v>
                </c:pt>
                <c:pt idx="301">
                  <c:v>35139</c:v>
                </c:pt>
                <c:pt idx="302">
                  <c:v>35170</c:v>
                </c:pt>
                <c:pt idx="303">
                  <c:v>35200</c:v>
                </c:pt>
                <c:pt idx="304">
                  <c:v>35231</c:v>
                </c:pt>
                <c:pt idx="305">
                  <c:v>35261</c:v>
                </c:pt>
                <c:pt idx="306">
                  <c:v>35292</c:v>
                </c:pt>
                <c:pt idx="307">
                  <c:v>35323</c:v>
                </c:pt>
                <c:pt idx="308">
                  <c:v>35353</c:v>
                </c:pt>
                <c:pt idx="309">
                  <c:v>35384</c:v>
                </c:pt>
                <c:pt idx="310">
                  <c:v>35414</c:v>
                </c:pt>
                <c:pt idx="311">
                  <c:v>35445</c:v>
                </c:pt>
                <c:pt idx="312">
                  <c:v>35476</c:v>
                </c:pt>
                <c:pt idx="313">
                  <c:v>35504</c:v>
                </c:pt>
                <c:pt idx="314">
                  <c:v>35535</c:v>
                </c:pt>
                <c:pt idx="315">
                  <c:v>35565</c:v>
                </c:pt>
                <c:pt idx="316">
                  <c:v>35596</c:v>
                </c:pt>
                <c:pt idx="317">
                  <c:v>35626</c:v>
                </c:pt>
                <c:pt idx="318">
                  <c:v>35657</c:v>
                </c:pt>
                <c:pt idx="319">
                  <c:v>35688</c:v>
                </c:pt>
                <c:pt idx="320">
                  <c:v>35718</c:v>
                </c:pt>
                <c:pt idx="321">
                  <c:v>35749</c:v>
                </c:pt>
                <c:pt idx="322">
                  <c:v>35779</c:v>
                </c:pt>
                <c:pt idx="323">
                  <c:v>35810</c:v>
                </c:pt>
                <c:pt idx="324">
                  <c:v>35841</c:v>
                </c:pt>
                <c:pt idx="325">
                  <c:v>35869</c:v>
                </c:pt>
                <c:pt idx="326">
                  <c:v>35900</c:v>
                </c:pt>
                <c:pt idx="327">
                  <c:v>35930</c:v>
                </c:pt>
                <c:pt idx="328">
                  <c:v>35961</c:v>
                </c:pt>
                <c:pt idx="329">
                  <c:v>35991</c:v>
                </c:pt>
                <c:pt idx="330">
                  <c:v>36022</c:v>
                </c:pt>
                <c:pt idx="331">
                  <c:v>36053</c:v>
                </c:pt>
                <c:pt idx="332">
                  <c:v>36083</c:v>
                </c:pt>
                <c:pt idx="333">
                  <c:v>36114</c:v>
                </c:pt>
                <c:pt idx="334">
                  <c:v>36144</c:v>
                </c:pt>
                <c:pt idx="335">
                  <c:v>36175</c:v>
                </c:pt>
                <c:pt idx="336">
                  <c:v>36206</c:v>
                </c:pt>
                <c:pt idx="337">
                  <c:v>36234</c:v>
                </c:pt>
                <c:pt idx="338">
                  <c:v>36265</c:v>
                </c:pt>
                <c:pt idx="339">
                  <c:v>36295</c:v>
                </c:pt>
                <c:pt idx="340">
                  <c:v>36326</c:v>
                </c:pt>
                <c:pt idx="341">
                  <c:v>36356</c:v>
                </c:pt>
                <c:pt idx="342">
                  <c:v>36387</c:v>
                </c:pt>
                <c:pt idx="343">
                  <c:v>36418</c:v>
                </c:pt>
                <c:pt idx="344">
                  <c:v>36448</c:v>
                </c:pt>
                <c:pt idx="345">
                  <c:v>36479</c:v>
                </c:pt>
                <c:pt idx="346">
                  <c:v>36509</c:v>
                </c:pt>
                <c:pt idx="347">
                  <c:v>36540</c:v>
                </c:pt>
                <c:pt idx="348">
                  <c:v>36571</c:v>
                </c:pt>
                <c:pt idx="349">
                  <c:v>36600</c:v>
                </c:pt>
                <c:pt idx="350">
                  <c:v>36631</c:v>
                </c:pt>
                <c:pt idx="351">
                  <c:v>36661</c:v>
                </c:pt>
                <c:pt idx="352">
                  <c:v>36692</c:v>
                </c:pt>
                <c:pt idx="353">
                  <c:v>36722</c:v>
                </c:pt>
                <c:pt idx="354">
                  <c:v>36753</c:v>
                </c:pt>
                <c:pt idx="355">
                  <c:v>36784</c:v>
                </c:pt>
                <c:pt idx="356">
                  <c:v>36814</c:v>
                </c:pt>
                <c:pt idx="357">
                  <c:v>36845</c:v>
                </c:pt>
                <c:pt idx="358">
                  <c:v>36875</c:v>
                </c:pt>
                <c:pt idx="359">
                  <c:v>36906</c:v>
                </c:pt>
                <c:pt idx="360">
                  <c:v>36937</c:v>
                </c:pt>
                <c:pt idx="361">
                  <c:v>36965</c:v>
                </c:pt>
                <c:pt idx="362">
                  <c:v>36996</c:v>
                </c:pt>
                <c:pt idx="363">
                  <c:v>37026</c:v>
                </c:pt>
                <c:pt idx="364">
                  <c:v>37057</c:v>
                </c:pt>
                <c:pt idx="365">
                  <c:v>37087</c:v>
                </c:pt>
                <c:pt idx="366">
                  <c:v>37118</c:v>
                </c:pt>
                <c:pt idx="367">
                  <c:v>37149</c:v>
                </c:pt>
                <c:pt idx="368">
                  <c:v>37179</c:v>
                </c:pt>
                <c:pt idx="369">
                  <c:v>37210</c:v>
                </c:pt>
                <c:pt idx="370">
                  <c:v>37240</c:v>
                </c:pt>
                <c:pt idx="371">
                  <c:v>37271</c:v>
                </c:pt>
                <c:pt idx="372">
                  <c:v>37302</c:v>
                </c:pt>
                <c:pt idx="373">
                  <c:v>37330</c:v>
                </c:pt>
                <c:pt idx="374">
                  <c:v>37361</c:v>
                </c:pt>
                <c:pt idx="375">
                  <c:v>37391</c:v>
                </c:pt>
                <c:pt idx="376">
                  <c:v>37422</c:v>
                </c:pt>
                <c:pt idx="377">
                  <c:v>37452</c:v>
                </c:pt>
                <c:pt idx="378">
                  <c:v>37483</c:v>
                </c:pt>
                <c:pt idx="379">
                  <c:v>37514</c:v>
                </c:pt>
                <c:pt idx="380">
                  <c:v>37544</c:v>
                </c:pt>
                <c:pt idx="381">
                  <c:v>37575</c:v>
                </c:pt>
                <c:pt idx="382">
                  <c:v>37605</c:v>
                </c:pt>
                <c:pt idx="383">
                  <c:v>37636</c:v>
                </c:pt>
                <c:pt idx="384">
                  <c:v>37667</c:v>
                </c:pt>
                <c:pt idx="385">
                  <c:v>37695</c:v>
                </c:pt>
                <c:pt idx="386">
                  <c:v>37726</c:v>
                </c:pt>
                <c:pt idx="387">
                  <c:v>37756</c:v>
                </c:pt>
                <c:pt idx="388">
                  <c:v>37787</c:v>
                </c:pt>
                <c:pt idx="389">
                  <c:v>37817</c:v>
                </c:pt>
                <c:pt idx="390">
                  <c:v>37848</c:v>
                </c:pt>
                <c:pt idx="391">
                  <c:v>37879</c:v>
                </c:pt>
                <c:pt idx="392">
                  <c:v>37909</c:v>
                </c:pt>
                <c:pt idx="393">
                  <c:v>37940</c:v>
                </c:pt>
                <c:pt idx="394">
                  <c:v>37970</c:v>
                </c:pt>
                <c:pt idx="395">
                  <c:v>38001</c:v>
                </c:pt>
                <c:pt idx="396">
                  <c:v>38032</c:v>
                </c:pt>
                <c:pt idx="397">
                  <c:v>38061</c:v>
                </c:pt>
                <c:pt idx="398">
                  <c:v>38092</c:v>
                </c:pt>
                <c:pt idx="399">
                  <c:v>38122</c:v>
                </c:pt>
                <c:pt idx="400">
                  <c:v>38153</c:v>
                </c:pt>
                <c:pt idx="401">
                  <c:v>38183</c:v>
                </c:pt>
                <c:pt idx="402">
                  <c:v>38214</c:v>
                </c:pt>
                <c:pt idx="403">
                  <c:v>38245</c:v>
                </c:pt>
                <c:pt idx="404">
                  <c:v>38275</c:v>
                </c:pt>
                <c:pt idx="405">
                  <c:v>38306</c:v>
                </c:pt>
                <c:pt idx="406">
                  <c:v>38336</c:v>
                </c:pt>
                <c:pt idx="407">
                  <c:v>38367</c:v>
                </c:pt>
                <c:pt idx="408">
                  <c:v>38398</c:v>
                </c:pt>
                <c:pt idx="409">
                  <c:v>38426</c:v>
                </c:pt>
                <c:pt idx="410">
                  <c:v>38457</c:v>
                </c:pt>
                <c:pt idx="411">
                  <c:v>38487</c:v>
                </c:pt>
                <c:pt idx="412">
                  <c:v>38518</c:v>
                </c:pt>
                <c:pt idx="413">
                  <c:v>38548</c:v>
                </c:pt>
                <c:pt idx="414">
                  <c:v>38579</c:v>
                </c:pt>
                <c:pt idx="415">
                  <c:v>38610</c:v>
                </c:pt>
                <c:pt idx="416">
                  <c:v>38640</c:v>
                </c:pt>
                <c:pt idx="417">
                  <c:v>38671</c:v>
                </c:pt>
                <c:pt idx="418">
                  <c:v>38701</c:v>
                </c:pt>
                <c:pt idx="419">
                  <c:v>38732</c:v>
                </c:pt>
                <c:pt idx="420">
                  <c:v>38763</c:v>
                </c:pt>
                <c:pt idx="421">
                  <c:v>38791</c:v>
                </c:pt>
                <c:pt idx="422">
                  <c:v>38822</c:v>
                </c:pt>
                <c:pt idx="423">
                  <c:v>38852</c:v>
                </c:pt>
                <c:pt idx="424">
                  <c:v>38883</c:v>
                </c:pt>
                <c:pt idx="425">
                  <c:v>38913</c:v>
                </c:pt>
                <c:pt idx="426">
                  <c:v>38944</c:v>
                </c:pt>
                <c:pt idx="427">
                  <c:v>38975</c:v>
                </c:pt>
                <c:pt idx="428">
                  <c:v>39005</c:v>
                </c:pt>
                <c:pt idx="429">
                  <c:v>39036</c:v>
                </c:pt>
                <c:pt idx="430">
                  <c:v>39066</c:v>
                </c:pt>
                <c:pt idx="431">
                  <c:v>39097</c:v>
                </c:pt>
                <c:pt idx="432">
                  <c:v>39128</c:v>
                </c:pt>
                <c:pt idx="433">
                  <c:v>39156</c:v>
                </c:pt>
                <c:pt idx="434">
                  <c:v>39187</c:v>
                </c:pt>
                <c:pt idx="435">
                  <c:v>39217</c:v>
                </c:pt>
                <c:pt idx="436">
                  <c:v>39248</c:v>
                </c:pt>
                <c:pt idx="437">
                  <c:v>39278</c:v>
                </c:pt>
                <c:pt idx="438">
                  <c:v>39309</c:v>
                </c:pt>
                <c:pt idx="439">
                  <c:v>39340</c:v>
                </c:pt>
                <c:pt idx="440">
                  <c:v>39370</c:v>
                </c:pt>
                <c:pt idx="441">
                  <c:v>39401</c:v>
                </c:pt>
              </c:numCache>
            </c:numRef>
          </c:cat>
          <c:val>
            <c:numRef>
              <c:f>'Data-Forecast'!$D$9:$D$450</c:f>
              <c:numCache>
                <c:formatCode>General</c:formatCode>
                <c:ptCount val="442"/>
                <c:pt idx="0">
                  <c:v>5.1798999999999999</c:v>
                </c:pt>
                <c:pt idx="1">
                  <c:v>5.1624999999999996</c:v>
                </c:pt>
                <c:pt idx="2">
                  <c:v>5.165</c:v>
                </c:pt>
                <c:pt idx="3">
                  <c:v>5.1683000000000003</c:v>
                </c:pt>
                <c:pt idx="4">
                  <c:v>5.1631999999999998</c:v>
                </c:pt>
                <c:pt idx="5">
                  <c:v>5.1661000000000001</c:v>
                </c:pt>
                <c:pt idx="6">
                  <c:v>5.1623999999999999</c:v>
                </c:pt>
                <c:pt idx="7">
                  <c:v>5.0896999999999997</c:v>
                </c:pt>
                <c:pt idx="8">
                  <c:v>5.0175999999999998</c:v>
                </c:pt>
                <c:pt idx="9">
                  <c:v>5.0206999999999997</c:v>
                </c:pt>
                <c:pt idx="10">
                  <c:v>4.8971999999999998</c:v>
                </c:pt>
                <c:pt idx="11">
                  <c:v>4.8297999999999996</c:v>
                </c:pt>
                <c:pt idx="12">
                  <c:v>4.7938999999999998</c:v>
                </c:pt>
                <c:pt idx="13">
                  <c:v>4.7506000000000004</c:v>
                </c:pt>
                <c:pt idx="14">
                  <c:v>4.7840999999999996</c:v>
                </c:pt>
                <c:pt idx="15">
                  <c:v>4.7506000000000004</c:v>
                </c:pt>
                <c:pt idx="16">
                  <c:v>4.7388000000000003</c:v>
                </c:pt>
                <c:pt idx="17">
                  <c:v>4.7370999999999999</c:v>
                </c:pt>
                <c:pt idx="18">
                  <c:v>4.7259000000000002</c:v>
                </c:pt>
                <c:pt idx="19">
                  <c:v>4.7281000000000004</c:v>
                </c:pt>
                <c:pt idx="20">
                  <c:v>4.7404999999999999</c:v>
                </c:pt>
                <c:pt idx="21">
                  <c:v>4.7461000000000002</c:v>
                </c:pt>
                <c:pt idx="22">
                  <c:v>4.7454999999999998</c:v>
                </c:pt>
                <c:pt idx="23">
                  <c:v>4.7461000000000002</c:v>
                </c:pt>
                <c:pt idx="24">
                  <c:v>4.7037000000000004</c:v>
                </c:pt>
                <c:pt idx="25">
                  <c:v>4.3384</c:v>
                </c:pt>
                <c:pt idx="26">
                  <c:v>4.5187999999999997</c:v>
                </c:pt>
                <c:pt idx="27">
                  <c:v>4.5137</c:v>
                </c:pt>
                <c:pt idx="28">
                  <c:v>4.2588999999999997</c:v>
                </c:pt>
                <c:pt idx="29">
                  <c:v>4.0815999999999999</c:v>
                </c:pt>
                <c:pt idx="30">
                  <c:v>4.1459000000000001</c:v>
                </c:pt>
                <c:pt idx="31">
                  <c:v>4.2104999999999997</c:v>
                </c:pt>
                <c:pt idx="32">
                  <c:v>4.1910999999999996</c:v>
                </c:pt>
                <c:pt idx="33">
                  <c:v>4.3289999999999997</c:v>
                </c:pt>
                <c:pt idx="34">
                  <c:v>4.5248999999999997</c:v>
                </c:pt>
                <c:pt idx="35">
                  <c:v>4.7801</c:v>
                </c:pt>
                <c:pt idx="36">
                  <c:v>4.7281000000000004</c:v>
                </c:pt>
                <c:pt idx="37">
                  <c:v>4.6382000000000003</c:v>
                </c:pt>
                <c:pt idx="38">
                  <c:v>4.4603000000000002</c:v>
                </c:pt>
                <c:pt idx="39">
                  <c:v>4.2408999999999999</c:v>
                </c:pt>
                <c:pt idx="40">
                  <c:v>4.3648999999999996</c:v>
                </c:pt>
                <c:pt idx="41">
                  <c:v>4.4013999999999998</c:v>
                </c:pt>
                <c:pt idx="42">
                  <c:v>4.3860000000000001</c:v>
                </c:pt>
                <c:pt idx="43">
                  <c:v>4.4882999999999997</c:v>
                </c:pt>
                <c:pt idx="44">
                  <c:v>4.4092000000000002</c:v>
                </c:pt>
                <c:pt idx="45">
                  <c:v>4.3535000000000004</c:v>
                </c:pt>
                <c:pt idx="46">
                  <c:v>4.2159000000000004</c:v>
                </c:pt>
                <c:pt idx="47">
                  <c:v>4.0617000000000001</c:v>
                </c:pt>
                <c:pt idx="48">
                  <c:v>4.0095999999999998</c:v>
                </c:pt>
                <c:pt idx="49">
                  <c:v>3.9525999999999999</c:v>
                </c:pt>
                <c:pt idx="50">
                  <c:v>4</c:v>
                </c:pt>
                <c:pt idx="51">
                  <c:v>3.9369999999999998</c:v>
                </c:pt>
                <c:pt idx="52">
                  <c:v>3.9216000000000002</c:v>
                </c:pt>
                <c:pt idx="53">
                  <c:v>4.0419999999999998</c:v>
                </c:pt>
                <c:pt idx="54">
                  <c:v>4.3102999999999998</c:v>
                </c:pt>
                <c:pt idx="55">
                  <c:v>4.3802000000000003</c:v>
                </c:pt>
                <c:pt idx="56">
                  <c:v>4.3764000000000003</c:v>
                </c:pt>
                <c:pt idx="57">
                  <c:v>4.3630000000000004</c:v>
                </c:pt>
                <c:pt idx="58">
                  <c:v>4.4131</c:v>
                </c:pt>
                <c:pt idx="59">
                  <c:v>4.3802000000000003</c:v>
                </c:pt>
                <c:pt idx="60">
                  <c:v>4.3724999999999996</c:v>
                </c:pt>
                <c:pt idx="61">
                  <c:v>4.3975</c:v>
                </c:pt>
                <c:pt idx="62">
                  <c:v>4.4131</c:v>
                </c:pt>
                <c:pt idx="63">
                  <c:v>4.3821000000000003</c:v>
                </c:pt>
                <c:pt idx="64">
                  <c:v>4.4463999999999997</c:v>
                </c:pt>
                <c:pt idx="65">
                  <c:v>4.4642999999999997</c:v>
                </c:pt>
                <c:pt idx="66">
                  <c:v>4.4325999999999999</c:v>
                </c:pt>
                <c:pt idx="67">
                  <c:v>4.3802000000000003</c:v>
                </c:pt>
                <c:pt idx="68">
                  <c:v>4.2644000000000002</c:v>
                </c:pt>
                <c:pt idx="69">
                  <c:v>4.2355</c:v>
                </c:pt>
                <c:pt idx="70">
                  <c:v>4.1771000000000003</c:v>
                </c:pt>
                <c:pt idx="71">
                  <c:v>4.1963999999999997</c:v>
                </c:pt>
                <c:pt idx="72">
                  <c:v>4.2588999999999997</c:v>
                </c:pt>
                <c:pt idx="73">
                  <c:v>4.2282999999999999</c:v>
                </c:pt>
                <c:pt idx="74">
                  <c:v>4.3745000000000003</c:v>
                </c:pt>
                <c:pt idx="75">
                  <c:v>4.3478000000000003</c:v>
                </c:pt>
                <c:pt idx="76">
                  <c:v>4.4248000000000003</c:v>
                </c:pt>
                <c:pt idx="77">
                  <c:v>4.3975</c:v>
                </c:pt>
                <c:pt idx="78">
                  <c:v>4.4013999999999998</c:v>
                </c:pt>
                <c:pt idx="79">
                  <c:v>4.8638000000000003</c:v>
                </c:pt>
                <c:pt idx="80">
                  <c:v>4.8053999999999997</c:v>
                </c:pt>
                <c:pt idx="81">
                  <c:v>4.7961999999999998</c:v>
                </c:pt>
                <c:pt idx="82">
                  <c:v>4.7938999999999998</c:v>
                </c:pt>
                <c:pt idx="83">
                  <c:v>4.6970000000000001</c:v>
                </c:pt>
                <c:pt idx="84">
                  <c:v>4.6577000000000002</c:v>
                </c:pt>
                <c:pt idx="85">
                  <c:v>4.6447000000000003</c:v>
                </c:pt>
                <c:pt idx="86">
                  <c:v>4.5830000000000002</c:v>
                </c:pt>
                <c:pt idx="87">
                  <c:v>4.6338999999999997</c:v>
                </c:pt>
                <c:pt idx="88">
                  <c:v>4.6253000000000002</c:v>
                </c:pt>
                <c:pt idx="89">
                  <c:v>4.5269000000000004</c:v>
                </c:pt>
                <c:pt idx="90">
                  <c:v>4.4199000000000002</c:v>
                </c:pt>
                <c:pt idx="91">
                  <c:v>4.4619999999999997</c:v>
                </c:pt>
                <c:pt idx="92">
                  <c:v>4.3689999999999998</c:v>
                </c:pt>
                <c:pt idx="93">
                  <c:v>4.335</c:v>
                </c:pt>
                <c:pt idx="94">
                  <c:v>4.4305000000000003</c:v>
                </c:pt>
                <c:pt idx="95">
                  <c:v>4.3360000000000003</c:v>
                </c:pt>
                <c:pt idx="96">
                  <c:v>4.3525</c:v>
                </c:pt>
                <c:pt idx="97">
                  <c:v>4.3624999999999998</c:v>
                </c:pt>
                <c:pt idx="98">
                  <c:v>4.391</c:v>
                </c:pt>
                <c:pt idx="99">
                  <c:v>4.3982999999999999</c:v>
                </c:pt>
                <c:pt idx="100">
                  <c:v>4.3869999999999996</c:v>
                </c:pt>
                <c:pt idx="101">
                  <c:v>4.2569999999999997</c:v>
                </c:pt>
                <c:pt idx="102">
                  <c:v>4.2104999999999997</c:v>
                </c:pt>
                <c:pt idx="103">
                  <c:v>4.1959999999999997</c:v>
                </c:pt>
                <c:pt idx="104">
                  <c:v>4.1769999999999996</c:v>
                </c:pt>
                <c:pt idx="105">
                  <c:v>4.258</c:v>
                </c:pt>
                <c:pt idx="106">
                  <c:v>4.2050000000000001</c:v>
                </c:pt>
                <c:pt idx="107">
                  <c:v>4.1375000000000002</c:v>
                </c:pt>
                <c:pt idx="108">
                  <c:v>4.1580000000000004</c:v>
                </c:pt>
                <c:pt idx="109">
                  <c:v>4.29</c:v>
                </c:pt>
                <c:pt idx="110">
                  <c:v>4.3769999999999998</c:v>
                </c:pt>
                <c:pt idx="111">
                  <c:v>4.2424999999999997</c:v>
                </c:pt>
                <c:pt idx="112">
                  <c:v>4.16</c:v>
                </c:pt>
                <c:pt idx="113">
                  <c:v>4.1120000000000001</c:v>
                </c:pt>
                <c:pt idx="114">
                  <c:v>4.1725000000000003</c:v>
                </c:pt>
                <c:pt idx="115">
                  <c:v>4.1494999999999997</c:v>
                </c:pt>
                <c:pt idx="116">
                  <c:v>4.1559999999999997</c:v>
                </c:pt>
                <c:pt idx="117">
                  <c:v>4.2779999999999996</c:v>
                </c:pt>
                <c:pt idx="118">
                  <c:v>4.452</c:v>
                </c:pt>
                <c:pt idx="119">
                  <c:v>4.3920000000000003</c:v>
                </c:pt>
                <c:pt idx="120">
                  <c:v>4.5979999999999999</c:v>
                </c:pt>
                <c:pt idx="121">
                  <c:v>4.6159999999999997</c:v>
                </c:pt>
                <c:pt idx="122">
                  <c:v>4.6639999999999997</c:v>
                </c:pt>
                <c:pt idx="123">
                  <c:v>4.8479999999999999</c:v>
                </c:pt>
                <c:pt idx="124">
                  <c:v>5.0449999999999999</c:v>
                </c:pt>
                <c:pt idx="125">
                  <c:v>5.17</c:v>
                </c:pt>
                <c:pt idx="126">
                  <c:v>5.4035000000000002</c:v>
                </c:pt>
                <c:pt idx="127">
                  <c:v>5.18</c:v>
                </c:pt>
                <c:pt idx="128">
                  <c:v>5.4275000000000002</c:v>
                </c:pt>
                <c:pt idx="129">
                  <c:v>5.5225</c:v>
                </c:pt>
                <c:pt idx="130">
                  <c:v>5.5380000000000003</c:v>
                </c:pt>
                <c:pt idx="131">
                  <c:v>5.5549999999999997</c:v>
                </c:pt>
                <c:pt idx="132">
                  <c:v>5.7619999999999996</c:v>
                </c:pt>
                <c:pt idx="133">
                  <c:v>5.7874999999999996</c:v>
                </c:pt>
                <c:pt idx="134">
                  <c:v>5.9550000000000001</c:v>
                </c:pt>
                <c:pt idx="135">
                  <c:v>5.7350000000000003</c:v>
                </c:pt>
                <c:pt idx="136">
                  <c:v>5.97</c:v>
                </c:pt>
                <c:pt idx="137">
                  <c:v>6.165</c:v>
                </c:pt>
                <c:pt idx="138">
                  <c:v>6.1974999999999998</c:v>
                </c:pt>
                <c:pt idx="139">
                  <c:v>6.26</c:v>
                </c:pt>
                <c:pt idx="140">
                  <c:v>7.35</c:v>
                </c:pt>
                <c:pt idx="141">
                  <c:v>7.5274999999999999</c:v>
                </c:pt>
                <c:pt idx="142">
                  <c:v>7.39</c:v>
                </c:pt>
                <c:pt idx="143">
                  <c:v>7.21</c:v>
                </c:pt>
                <c:pt idx="144">
                  <c:v>7.3970000000000002</c:v>
                </c:pt>
                <c:pt idx="145">
                  <c:v>7.4625000000000004</c:v>
                </c:pt>
                <c:pt idx="146">
                  <c:v>7.4950000000000001</c:v>
                </c:pt>
                <c:pt idx="147">
                  <c:v>7.4850000000000003</c:v>
                </c:pt>
                <c:pt idx="148">
                  <c:v>7.6375000000000002</c:v>
                </c:pt>
                <c:pt idx="149">
                  <c:v>7.6675000000000004</c:v>
                </c:pt>
                <c:pt idx="150">
                  <c:v>7.9550000000000001</c:v>
                </c:pt>
                <c:pt idx="151">
                  <c:v>7.8949999999999996</c:v>
                </c:pt>
                <c:pt idx="152">
                  <c:v>7.7149999999999999</c:v>
                </c:pt>
                <c:pt idx="153">
                  <c:v>7.875</c:v>
                </c:pt>
                <c:pt idx="154">
                  <c:v>8.0474999999999994</c:v>
                </c:pt>
                <c:pt idx="155">
                  <c:v>8.19</c:v>
                </c:pt>
                <c:pt idx="156">
                  <c:v>8.1050000000000004</c:v>
                </c:pt>
                <c:pt idx="157">
                  <c:v>7.6974999999999998</c:v>
                </c:pt>
                <c:pt idx="158">
                  <c:v>7.7850000000000001</c:v>
                </c:pt>
                <c:pt idx="159">
                  <c:v>8.15</c:v>
                </c:pt>
                <c:pt idx="160">
                  <c:v>8.0229999999999997</c:v>
                </c:pt>
                <c:pt idx="161">
                  <c:v>8.266</c:v>
                </c:pt>
                <c:pt idx="162">
                  <c:v>8.3840000000000003</c:v>
                </c:pt>
                <c:pt idx="163">
                  <c:v>8.5220000000000002</c:v>
                </c:pt>
                <c:pt idx="164">
                  <c:v>8.6910000000000007</c:v>
                </c:pt>
                <c:pt idx="165">
                  <c:v>8.4749999999999996</c:v>
                </c:pt>
                <c:pt idx="166">
                  <c:v>8.8149999999999995</c:v>
                </c:pt>
                <c:pt idx="167">
                  <c:v>9.0374999999999996</c:v>
                </c:pt>
                <c:pt idx="168">
                  <c:v>9.2200000000000006</c:v>
                </c:pt>
                <c:pt idx="169">
                  <c:v>9.65</c:v>
                </c:pt>
                <c:pt idx="170">
                  <c:v>9.0805000000000007</c:v>
                </c:pt>
                <c:pt idx="171">
                  <c:v>9.06</c:v>
                </c:pt>
                <c:pt idx="172">
                  <c:v>8.9499999999999993</c:v>
                </c:pt>
                <c:pt idx="173">
                  <c:v>8.51</c:v>
                </c:pt>
                <c:pt idx="174">
                  <c:v>8.4049999999999994</c:v>
                </c:pt>
                <c:pt idx="175">
                  <c:v>8.6159999999999997</c:v>
                </c:pt>
                <c:pt idx="176">
                  <c:v>7.9939999999999998</c:v>
                </c:pt>
                <c:pt idx="177">
                  <c:v>7.8949999999999996</c:v>
                </c:pt>
                <c:pt idx="178">
                  <c:v>7.7229999999999999</c:v>
                </c:pt>
                <c:pt idx="179">
                  <c:v>7.6074999999999999</c:v>
                </c:pt>
                <c:pt idx="180">
                  <c:v>7.5140000000000002</c:v>
                </c:pt>
                <c:pt idx="181">
                  <c:v>7.2939999999999996</c:v>
                </c:pt>
                <c:pt idx="182">
                  <c:v>7.38</c:v>
                </c:pt>
                <c:pt idx="183">
                  <c:v>7.0209999999999999</c:v>
                </c:pt>
                <c:pt idx="184">
                  <c:v>7.1790000000000003</c:v>
                </c:pt>
                <c:pt idx="185">
                  <c:v>7.1124999999999998</c:v>
                </c:pt>
                <c:pt idx="186">
                  <c:v>6.9530000000000003</c:v>
                </c:pt>
                <c:pt idx="187">
                  <c:v>6.9459999999999997</c:v>
                </c:pt>
                <c:pt idx="188">
                  <c:v>6.8324999999999996</c:v>
                </c:pt>
                <c:pt idx="189">
                  <c:v>6.99</c:v>
                </c:pt>
                <c:pt idx="190">
                  <c:v>6.9569999999999999</c:v>
                </c:pt>
                <c:pt idx="191">
                  <c:v>6.758</c:v>
                </c:pt>
                <c:pt idx="192">
                  <c:v>6.4625000000000004</c:v>
                </c:pt>
                <c:pt idx="193">
                  <c:v>6.4779999999999998</c:v>
                </c:pt>
                <c:pt idx="194">
                  <c:v>6.3209999999999997</c:v>
                </c:pt>
                <c:pt idx="195">
                  <c:v>6.2474999999999996</c:v>
                </c:pt>
                <c:pt idx="196">
                  <c:v>6.2859999999999996</c:v>
                </c:pt>
                <c:pt idx="197">
                  <c:v>6.4329999999999998</c:v>
                </c:pt>
                <c:pt idx="198">
                  <c:v>6.5979999999999999</c:v>
                </c:pt>
                <c:pt idx="199">
                  <c:v>6.375</c:v>
                </c:pt>
                <c:pt idx="200">
                  <c:v>6.3780000000000001</c:v>
                </c:pt>
                <c:pt idx="201">
                  <c:v>6.0250000000000004</c:v>
                </c:pt>
                <c:pt idx="202">
                  <c:v>5.9569999999999999</c:v>
                </c:pt>
                <c:pt idx="203">
                  <c:v>5.9684999999999997</c:v>
                </c:pt>
                <c:pt idx="204">
                  <c:v>6.05</c:v>
                </c:pt>
                <c:pt idx="205">
                  <c:v>5.9344999999999999</c:v>
                </c:pt>
                <c:pt idx="206">
                  <c:v>5.91</c:v>
                </c:pt>
                <c:pt idx="207">
                  <c:v>5.8775000000000004</c:v>
                </c:pt>
                <c:pt idx="208">
                  <c:v>6.0075000000000003</c:v>
                </c:pt>
                <c:pt idx="209">
                  <c:v>6.3129999999999997</c:v>
                </c:pt>
                <c:pt idx="210">
                  <c:v>6.55</c:v>
                </c:pt>
                <c:pt idx="211">
                  <c:v>6.42</c:v>
                </c:pt>
                <c:pt idx="212">
                  <c:v>6.3840000000000003</c:v>
                </c:pt>
                <c:pt idx="213">
                  <c:v>6.1280000000000001</c:v>
                </c:pt>
                <c:pt idx="214">
                  <c:v>6.0250000000000004</c:v>
                </c:pt>
                <c:pt idx="215">
                  <c:v>6.2750000000000004</c:v>
                </c:pt>
                <c:pt idx="216">
                  <c:v>6.3324999999999996</c:v>
                </c:pt>
                <c:pt idx="217">
                  <c:v>6.383</c:v>
                </c:pt>
                <c:pt idx="218">
                  <c:v>6.4059999999999997</c:v>
                </c:pt>
                <c:pt idx="219">
                  <c:v>6.4509999999999996</c:v>
                </c:pt>
                <c:pt idx="220">
                  <c:v>6.7519999999999998</c:v>
                </c:pt>
                <c:pt idx="221">
                  <c:v>6.3979999999999997</c:v>
                </c:pt>
                <c:pt idx="222">
                  <c:v>6.4550000000000001</c:v>
                </c:pt>
                <c:pt idx="223">
                  <c:v>6.6790000000000003</c:v>
                </c:pt>
                <c:pt idx="224">
                  <c:v>6.5149999999999997</c:v>
                </c:pt>
                <c:pt idx="225">
                  <c:v>6.46</c:v>
                </c:pt>
                <c:pt idx="226">
                  <c:v>6.3650000000000002</c:v>
                </c:pt>
                <c:pt idx="227">
                  <c:v>6.1420000000000003</c:v>
                </c:pt>
                <c:pt idx="228">
                  <c:v>6.1384999999999996</c:v>
                </c:pt>
                <c:pt idx="229">
                  <c:v>6.1749999999999998</c:v>
                </c:pt>
                <c:pt idx="230">
                  <c:v>6.1180000000000003</c:v>
                </c:pt>
                <c:pt idx="231">
                  <c:v>6.0190000000000001</c:v>
                </c:pt>
                <c:pt idx="232">
                  <c:v>6.1369999999999996</c:v>
                </c:pt>
                <c:pt idx="233">
                  <c:v>5.9619999999999997</c:v>
                </c:pt>
                <c:pt idx="234">
                  <c:v>5.8250000000000002</c:v>
                </c:pt>
                <c:pt idx="235">
                  <c:v>5.7925000000000004</c:v>
                </c:pt>
                <c:pt idx="236">
                  <c:v>5.6420000000000003</c:v>
                </c:pt>
                <c:pt idx="237">
                  <c:v>5.5670000000000002</c:v>
                </c:pt>
                <c:pt idx="238">
                  <c:v>5.5575000000000001</c:v>
                </c:pt>
                <c:pt idx="239">
                  <c:v>5.7084999999999999</c:v>
                </c:pt>
                <c:pt idx="240">
                  <c:v>5.4690000000000003</c:v>
                </c:pt>
                <c:pt idx="241">
                  <c:v>5.774</c:v>
                </c:pt>
                <c:pt idx="242">
                  <c:v>6.05</c:v>
                </c:pt>
                <c:pt idx="243">
                  <c:v>6.17</c:v>
                </c:pt>
                <c:pt idx="244">
                  <c:v>6.3639999999999999</c:v>
                </c:pt>
                <c:pt idx="245">
                  <c:v>6.5590000000000002</c:v>
                </c:pt>
                <c:pt idx="246">
                  <c:v>6.2794999999999996</c:v>
                </c:pt>
                <c:pt idx="247">
                  <c:v>6.1574999999999998</c:v>
                </c:pt>
                <c:pt idx="248">
                  <c:v>6.1775000000000002</c:v>
                </c:pt>
                <c:pt idx="249">
                  <c:v>5.9974999999999996</c:v>
                </c:pt>
                <c:pt idx="250">
                  <c:v>5.7839999999999998</c:v>
                </c:pt>
                <c:pt idx="251">
                  <c:v>5.7649999999999997</c:v>
                </c:pt>
                <c:pt idx="252">
                  <c:v>5.7104999999999997</c:v>
                </c:pt>
                <c:pt idx="253">
                  <c:v>6.0609999999999999</c:v>
                </c:pt>
                <c:pt idx="254">
                  <c:v>5.9320000000000004</c:v>
                </c:pt>
                <c:pt idx="255">
                  <c:v>5.9390000000000001</c:v>
                </c:pt>
                <c:pt idx="256">
                  <c:v>5.7530000000000001</c:v>
                </c:pt>
                <c:pt idx="257">
                  <c:v>5.4320000000000004</c:v>
                </c:pt>
                <c:pt idx="258">
                  <c:v>5.3334999999999999</c:v>
                </c:pt>
                <c:pt idx="259">
                  <c:v>5.1615000000000002</c:v>
                </c:pt>
                <c:pt idx="260">
                  <c:v>5.5830000000000002</c:v>
                </c:pt>
                <c:pt idx="261">
                  <c:v>6.016</c:v>
                </c:pt>
                <c:pt idx="262">
                  <c:v>6.7949999999999999</c:v>
                </c:pt>
                <c:pt idx="263">
                  <c:v>7.4175000000000004</c:v>
                </c:pt>
                <c:pt idx="264">
                  <c:v>7.4779999999999998</c:v>
                </c:pt>
                <c:pt idx="265">
                  <c:v>7.609</c:v>
                </c:pt>
                <c:pt idx="266">
                  <c:v>7.6</c:v>
                </c:pt>
                <c:pt idx="267">
                  <c:v>7.4</c:v>
                </c:pt>
                <c:pt idx="268">
                  <c:v>7.2560000000000002</c:v>
                </c:pt>
                <c:pt idx="269">
                  <c:v>7.9775</c:v>
                </c:pt>
                <c:pt idx="270">
                  <c:v>7.9980000000000002</c:v>
                </c:pt>
                <c:pt idx="271">
                  <c:v>7.86</c:v>
                </c:pt>
                <c:pt idx="272">
                  <c:v>7.9824999999999999</c:v>
                </c:pt>
                <c:pt idx="273">
                  <c:v>8.2264999999999997</c:v>
                </c:pt>
                <c:pt idx="274">
                  <c:v>8.35</c:v>
                </c:pt>
                <c:pt idx="275">
                  <c:v>8.1630000000000003</c:v>
                </c:pt>
                <c:pt idx="276">
                  <c:v>8.0890000000000004</c:v>
                </c:pt>
                <c:pt idx="277">
                  <c:v>7.915</c:v>
                </c:pt>
                <c:pt idx="278">
                  <c:v>7.8920000000000003</c:v>
                </c:pt>
                <c:pt idx="279">
                  <c:v>7.7534999999999998</c:v>
                </c:pt>
                <c:pt idx="280">
                  <c:v>7.9255000000000004</c:v>
                </c:pt>
                <c:pt idx="281">
                  <c:v>7.7534999999999998</c:v>
                </c:pt>
                <c:pt idx="282">
                  <c:v>7.7895000000000003</c:v>
                </c:pt>
                <c:pt idx="283">
                  <c:v>7.5525000000000002</c:v>
                </c:pt>
                <c:pt idx="284">
                  <c:v>7.3464999999999998</c:v>
                </c:pt>
                <c:pt idx="285">
                  <c:v>7.3114999999999997</c:v>
                </c:pt>
                <c:pt idx="286">
                  <c:v>7.5205000000000002</c:v>
                </c:pt>
                <c:pt idx="287">
                  <c:v>7.5510000000000002</c:v>
                </c:pt>
                <c:pt idx="288">
                  <c:v>7.41</c:v>
                </c:pt>
                <c:pt idx="289">
                  <c:v>7.2350000000000003</c:v>
                </c:pt>
                <c:pt idx="290">
                  <c:v>7.351</c:v>
                </c:pt>
                <c:pt idx="291">
                  <c:v>7.1805000000000003</c:v>
                </c:pt>
                <c:pt idx="292">
                  <c:v>7.2214999999999998</c:v>
                </c:pt>
                <c:pt idx="293">
                  <c:v>7.2435</c:v>
                </c:pt>
                <c:pt idx="294">
                  <c:v>7.1355000000000004</c:v>
                </c:pt>
                <c:pt idx="295">
                  <c:v>7.1905000000000001</c:v>
                </c:pt>
                <c:pt idx="296">
                  <c:v>6.9640000000000004</c:v>
                </c:pt>
                <c:pt idx="297">
                  <c:v>6.6524999999999999</c:v>
                </c:pt>
                <c:pt idx="298">
                  <c:v>6.6589999999999998</c:v>
                </c:pt>
                <c:pt idx="299">
                  <c:v>6.5880000000000001</c:v>
                </c:pt>
                <c:pt idx="300">
                  <c:v>6.9589999999999996</c:v>
                </c:pt>
                <c:pt idx="301">
                  <c:v>6.8280000000000003</c:v>
                </c:pt>
                <c:pt idx="302">
                  <c:v>6.7098000000000004</c:v>
                </c:pt>
                <c:pt idx="303">
                  <c:v>6.7874999999999996</c:v>
                </c:pt>
                <c:pt idx="304">
                  <c:v>6.7584999999999997</c:v>
                </c:pt>
                <c:pt idx="305">
                  <c:v>6.6710000000000003</c:v>
                </c:pt>
                <c:pt idx="306">
                  <c:v>6.657</c:v>
                </c:pt>
                <c:pt idx="307">
                  <c:v>6.7210000000000001</c:v>
                </c:pt>
                <c:pt idx="308">
                  <c:v>6.6014999999999997</c:v>
                </c:pt>
                <c:pt idx="309">
                  <c:v>6.5890000000000004</c:v>
                </c:pt>
                <c:pt idx="310">
                  <c:v>6.8390000000000004</c:v>
                </c:pt>
                <c:pt idx="311">
                  <c:v>6.9089999999999998</c:v>
                </c:pt>
                <c:pt idx="312">
                  <c:v>7.3490000000000002</c:v>
                </c:pt>
                <c:pt idx="313">
                  <c:v>7.609</c:v>
                </c:pt>
                <c:pt idx="314">
                  <c:v>7.6989999999999998</c:v>
                </c:pt>
                <c:pt idx="315">
                  <c:v>7.6580000000000004</c:v>
                </c:pt>
                <c:pt idx="316">
                  <c:v>7.8</c:v>
                </c:pt>
                <c:pt idx="317">
                  <c:v>7.7249999999999996</c:v>
                </c:pt>
                <c:pt idx="318">
                  <c:v>7.9039999999999999</c:v>
                </c:pt>
                <c:pt idx="319">
                  <c:v>7.7984999999999998</c:v>
                </c:pt>
                <c:pt idx="320">
                  <c:v>7.577</c:v>
                </c:pt>
                <c:pt idx="321">
                  <c:v>7.4809999999999999</c:v>
                </c:pt>
                <c:pt idx="322">
                  <c:v>7.8128000000000002</c:v>
                </c:pt>
                <c:pt idx="323">
                  <c:v>7.9885000000000002</c:v>
                </c:pt>
                <c:pt idx="324">
                  <c:v>8.1209000000000007</c:v>
                </c:pt>
                <c:pt idx="325">
                  <c:v>8.0176999999999996</c:v>
                </c:pt>
                <c:pt idx="326">
                  <c:v>7.8760000000000003</c:v>
                </c:pt>
                <c:pt idx="327">
                  <c:v>7.6135999999999999</c:v>
                </c:pt>
                <c:pt idx="328">
                  <c:v>7.9749999999999996</c:v>
                </c:pt>
                <c:pt idx="329">
                  <c:v>8.0709999999999997</c:v>
                </c:pt>
                <c:pt idx="330">
                  <c:v>8.0850000000000009</c:v>
                </c:pt>
                <c:pt idx="331">
                  <c:v>7.9279999999999999</c:v>
                </c:pt>
                <c:pt idx="332">
                  <c:v>7.9335000000000004</c:v>
                </c:pt>
                <c:pt idx="333">
                  <c:v>7.9836999999999998</c:v>
                </c:pt>
                <c:pt idx="334">
                  <c:v>8.0465</c:v>
                </c:pt>
                <c:pt idx="335">
                  <c:v>7.9284999999999997</c:v>
                </c:pt>
                <c:pt idx="336">
                  <c:v>7.8849999999999998</c:v>
                </c:pt>
                <c:pt idx="337">
                  <c:v>8.1120000000000001</c:v>
                </c:pt>
                <c:pt idx="338">
                  <c:v>8.2684999999999995</c:v>
                </c:pt>
                <c:pt idx="339">
                  <c:v>8.2885000000000009</c:v>
                </c:pt>
                <c:pt idx="340">
                  <c:v>8.4930000000000003</c:v>
                </c:pt>
                <c:pt idx="341">
                  <c:v>8.57</c:v>
                </c:pt>
                <c:pt idx="342">
                  <c:v>8.2100000000000009</c:v>
                </c:pt>
                <c:pt idx="343">
                  <c:v>8.2620000000000005</c:v>
                </c:pt>
                <c:pt idx="344">
                  <c:v>8.18</c:v>
                </c:pt>
                <c:pt idx="345">
                  <c:v>8.2974999999999994</c:v>
                </c:pt>
                <c:pt idx="346">
                  <c:v>8.4060000000000006</c:v>
                </c:pt>
                <c:pt idx="347">
                  <c:v>8.4489999999999998</c:v>
                </c:pt>
                <c:pt idx="348">
                  <c:v>8.5850000000000009</c:v>
                </c:pt>
                <c:pt idx="349">
                  <c:v>8.7200000000000006</c:v>
                </c:pt>
                <c:pt idx="350">
                  <c:v>8.61</c:v>
                </c:pt>
                <c:pt idx="351">
                  <c:v>9.0574999999999992</c:v>
                </c:pt>
                <c:pt idx="352">
                  <c:v>8.7449999999999992</c:v>
                </c:pt>
                <c:pt idx="353">
                  <c:v>8.8855000000000004</c:v>
                </c:pt>
                <c:pt idx="354">
                  <c:v>9.2010000000000005</c:v>
                </c:pt>
                <c:pt idx="355">
                  <c:v>9.6515000000000004</c:v>
                </c:pt>
                <c:pt idx="356">
                  <c:v>9.9190000000000005</c:v>
                </c:pt>
                <c:pt idx="357">
                  <c:v>9.9685000000000006</c:v>
                </c:pt>
                <c:pt idx="358">
                  <c:v>9.7349999999999994</c:v>
                </c:pt>
                <c:pt idx="359">
                  <c:v>9.4324999999999992</c:v>
                </c:pt>
                <c:pt idx="360">
                  <c:v>9.6325000000000003</c:v>
                </c:pt>
                <c:pt idx="361">
                  <c:v>9.7575000000000003</c:v>
                </c:pt>
                <c:pt idx="362">
                  <c:v>10.175000000000001</c:v>
                </c:pt>
                <c:pt idx="363">
                  <c:v>10.29</c:v>
                </c:pt>
                <c:pt idx="364">
                  <c:v>10.935</c:v>
                </c:pt>
                <c:pt idx="365">
                  <c:v>10.84</c:v>
                </c:pt>
                <c:pt idx="366">
                  <c:v>10.2875</c:v>
                </c:pt>
                <c:pt idx="367">
                  <c:v>10.53</c:v>
                </c:pt>
                <c:pt idx="368">
                  <c:v>10.585000000000001</c:v>
                </c:pt>
                <c:pt idx="369">
                  <c:v>10.5603</c:v>
                </c:pt>
                <c:pt idx="370">
                  <c:v>10.504</c:v>
                </c:pt>
                <c:pt idx="371">
                  <c:v>10.294</c:v>
                </c:pt>
                <c:pt idx="372">
                  <c:v>10.601000000000001</c:v>
                </c:pt>
                <c:pt idx="373">
                  <c:v>10.372</c:v>
                </c:pt>
                <c:pt idx="374">
                  <c:v>10.355</c:v>
                </c:pt>
                <c:pt idx="375">
                  <c:v>10.241</c:v>
                </c:pt>
                <c:pt idx="376">
                  <c:v>9.7324999999999999</c:v>
                </c:pt>
                <c:pt idx="377">
                  <c:v>9.3949999999999996</c:v>
                </c:pt>
                <c:pt idx="378">
                  <c:v>9.56</c:v>
                </c:pt>
                <c:pt idx="379">
                  <c:v>9.4254999999999995</c:v>
                </c:pt>
                <c:pt idx="380">
                  <c:v>9.2774999999999999</c:v>
                </c:pt>
                <c:pt idx="381">
                  <c:v>8.9708000000000006</c:v>
                </c:pt>
                <c:pt idx="382">
                  <c:v>9.0299999999999994</c:v>
                </c:pt>
                <c:pt idx="383">
                  <c:v>8.6780000000000008</c:v>
                </c:pt>
                <c:pt idx="384">
                  <c:v>8.5449999999999999</c:v>
                </c:pt>
                <c:pt idx="385">
                  <c:v>8.3670000000000009</c:v>
                </c:pt>
                <c:pt idx="386">
                  <c:v>8.4749999999999996</c:v>
                </c:pt>
                <c:pt idx="387">
                  <c:v>7.9720000000000004</c:v>
                </c:pt>
                <c:pt idx="388">
                  <c:v>7.7990000000000004</c:v>
                </c:pt>
                <c:pt idx="389">
                  <c:v>8.0286000000000008</c:v>
                </c:pt>
                <c:pt idx="390">
                  <c:v>8.1329999999999991</c:v>
                </c:pt>
                <c:pt idx="391">
                  <c:v>8.1649999999999991</c:v>
                </c:pt>
                <c:pt idx="392">
                  <c:v>7.6349999999999998</c:v>
                </c:pt>
                <c:pt idx="393">
                  <c:v>7.7874999999999996</c:v>
                </c:pt>
                <c:pt idx="394">
                  <c:v>7.3445999999999998</c:v>
                </c:pt>
                <c:pt idx="395">
                  <c:v>7.085</c:v>
                </c:pt>
                <c:pt idx="396">
                  <c:v>7.1740000000000004</c:v>
                </c:pt>
                <c:pt idx="397">
                  <c:v>7.4969999999999999</c:v>
                </c:pt>
                <c:pt idx="398">
                  <c:v>7.5780000000000003</c:v>
                </c:pt>
                <c:pt idx="399">
                  <c:v>7.7526000000000002</c:v>
                </c:pt>
                <c:pt idx="400">
                  <c:v>7.5549999999999997</c:v>
                </c:pt>
                <c:pt idx="401">
                  <c:v>7.4276</c:v>
                </c:pt>
                <c:pt idx="402">
                  <c:v>7.4720000000000004</c:v>
                </c:pt>
                <c:pt idx="403">
                  <c:v>7.4059999999999997</c:v>
                </c:pt>
                <c:pt idx="404">
                  <c:v>7.3029999999999999</c:v>
                </c:pt>
                <c:pt idx="405">
                  <c:v>7.0138999999999996</c:v>
                </c:pt>
                <c:pt idx="406">
                  <c:v>6.8042999999999996</c:v>
                </c:pt>
                <c:pt idx="407">
                  <c:v>6.8856000000000002</c:v>
                </c:pt>
                <c:pt idx="408">
                  <c:v>7.0564999999999998</c:v>
                </c:pt>
                <c:pt idx="409">
                  <c:v>6.7626999999999997</c:v>
                </c:pt>
                <c:pt idx="410">
                  <c:v>7.0986000000000002</c:v>
                </c:pt>
                <c:pt idx="411">
                  <c:v>7.1498999999999997</c:v>
                </c:pt>
                <c:pt idx="412">
                  <c:v>7.6036999999999999</c:v>
                </c:pt>
                <c:pt idx="413">
                  <c:v>7.9145000000000003</c:v>
                </c:pt>
                <c:pt idx="414">
                  <c:v>7.5636999999999999</c:v>
                </c:pt>
                <c:pt idx="415">
                  <c:v>7.4954000000000001</c:v>
                </c:pt>
                <c:pt idx="416">
                  <c:v>7.7047999999999996</c:v>
                </c:pt>
                <c:pt idx="417">
                  <c:v>8.1959</c:v>
                </c:pt>
                <c:pt idx="418">
                  <c:v>7.9673999999999996</c:v>
                </c:pt>
                <c:pt idx="419">
                  <c:v>7.7525000000000004</c:v>
                </c:pt>
                <c:pt idx="420">
                  <c:v>7.7873000000000001</c:v>
                </c:pt>
                <c:pt idx="421">
                  <c:v>7.8836000000000004</c:v>
                </c:pt>
                <c:pt idx="422">
                  <c:v>7.7476000000000003</c:v>
                </c:pt>
                <c:pt idx="423">
                  <c:v>7.2866999999999997</c:v>
                </c:pt>
                <c:pt idx="424">
                  <c:v>7.2937000000000003</c:v>
                </c:pt>
                <c:pt idx="425">
                  <c:v>7.1921999999999997</c:v>
                </c:pt>
                <c:pt idx="426">
                  <c:v>7.2050999999999998</c:v>
                </c:pt>
                <c:pt idx="427">
                  <c:v>7.3449999999999998</c:v>
                </c:pt>
                <c:pt idx="428">
                  <c:v>7.3940000000000001</c:v>
                </c:pt>
                <c:pt idx="429">
                  <c:v>7.0647000000000002</c:v>
                </c:pt>
                <c:pt idx="430">
                  <c:v>6.8525</c:v>
                </c:pt>
                <c:pt idx="431">
                  <c:v>7.0541999999999998</c:v>
                </c:pt>
                <c:pt idx="432">
                  <c:v>6.9950000000000001</c:v>
                </c:pt>
                <c:pt idx="433">
                  <c:v>7.0928000000000004</c:v>
                </c:pt>
                <c:pt idx="434">
                  <c:v>6.9002999999999997</c:v>
                </c:pt>
                <c:pt idx="435">
                  <c:v>6.8198999999999996</c:v>
                </c:pt>
                <c:pt idx="436">
                  <c:v>6.9992000000000001</c:v>
                </c:pt>
                <c:pt idx="437">
                  <c:v>6.6919000000000004</c:v>
                </c:pt>
                <c:pt idx="438">
                  <c:v>6.7744</c:v>
                </c:pt>
                <c:pt idx="439">
                  <c:v>6.7767999999999997</c:v>
                </c:pt>
                <c:pt idx="440">
                  <c:v>6.4516999999999998</c:v>
                </c:pt>
                <c:pt idx="441">
                  <c:v>6.3259999999999996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8-4762-981D-3767B6DE86F7}"/>
            </c:ext>
          </c:extLst>
        </c:ser>
        <c:ser>
          <c:idx val="10"/>
          <c:order val="1"/>
          <c:tx>
            <c:v>PPP</c:v>
          </c:tx>
          <c:spPr>
            <a:ln w="12700">
              <a:solidFill>
                <a:srgbClr val="006600"/>
              </a:solidFill>
              <a:prstDash val="solid"/>
            </a:ln>
          </c:spPr>
          <c:marker>
            <c:symbol val="none"/>
          </c:marker>
          <c:cat>
            <c:numRef>
              <c:f>'Data-Forecast'!$A$9:$A$450</c:f>
              <c:numCache>
                <c:formatCode>m/d/yyyy</c:formatCode>
                <c:ptCount val="442"/>
                <c:pt idx="0">
                  <c:v>25979</c:v>
                </c:pt>
                <c:pt idx="1">
                  <c:v>26007</c:v>
                </c:pt>
                <c:pt idx="2">
                  <c:v>26038</c:v>
                </c:pt>
                <c:pt idx="3">
                  <c:v>26068</c:v>
                </c:pt>
                <c:pt idx="4">
                  <c:v>26099</c:v>
                </c:pt>
                <c:pt idx="5">
                  <c:v>26129</c:v>
                </c:pt>
                <c:pt idx="6">
                  <c:v>26160</c:v>
                </c:pt>
                <c:pt idx="7">
                  <c:v>26191</c:v>
                </c:pt>
                <c:pt idx="8">
                  <c:v>26221</c:v>
                </c:pt>
                <c:pt idx="9">
                  <c:v>26252</c:v>
                </c:pt>
                <c:pt idx="10">
                  <c:v>26282</c:v>
                </c:pt>
                <c:pt idx="11">
                  <c:v>26313</c:v>
                </c:pt>
                <c:pt idx="12">
                  <c:v>26344</c:v>
                </c:pt>
                <c:pt idx="13">
                  <c:v>26373</c:v>
                </c:pt>
                <c:pt idx="14">
                  <c:v>26404</c:v>
                </c:pt>
                <c:pt idx="15">
                  <c:v>26434</c:v>
                </c:pt>
                <c:pt idx="16">
                  <c:v>26465</c:v>
                </c:pt>
                <c:pt idx="17">
                  <c:v>26495</c:v>
                </c:pt>
                <c:pt idx="18">
                  <c:v>26526</c:v>
                </c:pt>
                <c:pt idx="19">
                  <c:v>26557</c:v>
                </c:pt>
                <c:pt idx="20">
                  <c:v>26587</c:v>
                </c:pt>
                <c:pt idx="21">
                  <c:v>26618</c:v>
                </c:pt>
                <c:pt idx="22">
                  <c:v>26648</c:v>
                </c:pt>
                <c:pt idx="23">
                  <c:v>26679</c:v>
                </c:pt>
                <c:pt idx="24">
                  <c:v>26710</c:v>
                </c:pt>
                <c:pt idx="25">
                  <c:v>26738</c:v>
                </c:pt>
                <c:pt idx="26">
                  <c:v>26769</c:v>
                </c:pt>
                <c:pt idx="27">
                  <c:v>26799</c:v>
                </c:pt>
                <c:pt idx="28">
                  <c:v>26830</c:v>
                </c:pt>
                <c:pt idx="29">
                  <c:v>26860</c:v>
                </c:pt>
                <c:pt idx="30">
                  <c:v>26891</c:v>
                </c:pt>
                <c:pt idx="31">
                  <c:v>26922</c:v>
                </c:pt>
                <c:pt idx="32">
                  <c:v>26952</c:v>
                </c:pt>
                <c:pt idx="33">
                  <c:v>26983</c:v>
                </c:pt>
                <c:pt idx="34">
                  <c:v>27013</c:v>
                </c:pt>
                <c:pt idx="35">
                  <c:v>27044</c:v>
                </c:pt>
                <c:pt idx="36">
                  <c:v>27075</c:v>
                </c:pt>
                <c:pt idx="37">
                  <c:v>27103</c:v>
                </c:pt>
                <c:pt idx="38">
                  <c:v>27134</c:v>
                </c:pt>
                <c:pt idx="39">
                  <c:v>27164</c:v>
                </c:pt>
                <c:pt idx="40">
                  <c:v>27195</c:v>
                </c:pt>
                <c:pt idx="41">
                  <c:v>27225</c:v>
                </c:pt>
                <c:pt idx="42">
                  <c:v>27256</c:v>
                </c:pt>
                <c:pt idx="43">
                  <c:v>27287</c:v>
                </c:pt>
                <c:pt idx="44">
                  <c:v>27317</c:v>
                </c:pt>
                <c:pt idx="45">
                  <c:v>27348</c:v>
                </c:pt>
                <c:pt idx="46">
                  <c:v>27378</c:v>
                </c:pt>
                <c:pt idx="47">
                  <c:v>27409</c:v>
                </c:pt>
                <c:pt idx="48">
                  <c:v>27440</c:v>
                </c:pt>
                <c:pt idx="49">
                  <c:v>27468</c:v>
                </c:pt>
                <c:pt idx="50">
                  <c:v>27499</c:v>
                </c:pt>
                <c:pt idx="51">
                  <c:v>27529</c:v>
                </c:pt>
                <c:pt idx="52">
                  <c:v>27560</c:v>
                </c:pt>
                <c:pt idx="53">
                  <c:v>27590</c:v>
                </c:pt>
                <c:pt idx="54">
                  <c:v>27621</c:v>
                </c:pt>
                <c:pt idx="55">
                  <c:v>27652</c:v>
                </c:pt>
                <c:pt idx="56">
                  <c:v>27682</c:v>
                </c:pt>
                <c:pt idx="57">
                  <c:v>27713</c:v>
                </c:pt>
                <c:pt idx="58">
                  <c:v>27743</c:v>
                </c:pt>
                <c:pt idx="59">
                  <c:v>27774</c:v>
                </c:pt>
                <c:pt idx="60">
                  <c:v>27805</c:v>
                </c:pt>
                <c:pt idx="61">
                  <c:v>27834</c:v>
                </c:pt>
                <c:pt idx="62">
                  <c:v>27865</c:v>
                </c:pt>
                <c:pt idx="63">
                  <c:v>27895</c:v>
                </c:pt>
                <c:pt idx="64">
                  <c:v>27926</c:v>
                </c:pt>
                <c:pt idx="65">
                  <c:v>27956</c:v>
                </c:pt>
                <c:pt idx="66">
                  <c:v>27987</c:v>
                </c:pt>
                <c:pt idx="67">
                  <c:v>28018</c:v>
                </c:pt>
                <c:pt idx="68">
                  <c:v>28048</c:v>
                </c:pt>
                <c:pt idx="69">
                  <c:v>28079</c:v>
                </c:pt>
                <c:pt idx="70">
                  <c:v>28109</c:v>
                </c:pt>
                <c:pt idx="71">
                  <c:v>28140</c:v>
                </c:pt>
                <c:pt idx="72">
                  <c:v>28171</c:v>
                </c:pt>
                <c:pt idx="73">
                  <c:v>28199</c:v>
                </c:pt>
                <c:pt idx="74">
                  <c:v>28230</c:v>
                </c:pt>
                <c:pt idx="75">
                  <c:v>28260</c:v>
                </c:pt>
                <c:pt idx="76">
                  <c:v>28291</c:v>
                </c:pt>
                <c:pt idx="77">
                  <c:v>28321</c:v>
                </c:pt>
                <c:pt idx="78">
                  <c:v>28352</c:v>
                </c:pt>
                <c:pt idx="79">
                  <c:v>28383</c:v>
                </c:pt>
                <c:pt idx="80">
                  <c:v>28413</c:v>
                </c:pt>
                <c:pt idx="81">
                  <c:v>28444</c:v>
                </c:pt>
                <c:pt idx="82">
                  <c:v>28474</c:v>
                </c:pt>
                <c:pt idx="83">
                  <c:v>28505</c:v>
                </c:pt>
                <c:pt idx="84">
                  <c:v>28536</c:v>
                </c:pt>
                <c:pt idx="85">
                  <c:v>28564</c:v>
                </c:pt>
                <c:pt idx="86">
                  <c:v>28595</c:v>
                </c:pt>
                <c:pt idx="87">
                  <c:v>28625</c:v>
                </c:pt>
                <c:pt idx="88">
                  <c:v>28656</c:v>
                </c:pt>
                <c:pt idx="89">
                  <c:v>28686</c:v>
                </c:pt>
                <c:pt idx="90">
                  <c:v>28717</c:v>
                </c:pt>
                <c:pt idx="91">
                  <c:v>28748</c:v>
                </c:pt>
                <c:pt idx="92">
                  <c:v>28778</c:v>
                </c:pt>
                <c:pt idx="93">
                  <c:v>28809</c:v>
                </c:pt>
                <c:pt idx="94">
                  <c:v>28839</c:v>
                </c:pt>
                <c:pt idx="95">
                  <c:v>28870</c:v>
                </c:pt>
                <c:pt idx="96">
                  <c:v>28901</c:v>
                </c:pt>
                <c:pt idx="97">
                  <c:v>28929</c:v>
                </c:pt>
                <c:pt idx="98">
                  <c:v>28960</c:v>
                </c:pt>
                <c:pt idx="99">
                  <c:v>28990</c:v>
                </c:pt>
                <c:pt idx="100">
                  <c:v>29021</c:v>
                </c:pt>
                <c:pt idx="101">
                  <c:v>29051</c:v>
                </c:pt>
                <c:pt idx="102">
                  <c:v>29082</c:v>
                </c:pt>
                <c:pt idx="103">
                  <c:v>29113</c:v>
                </c:pt>
                <c:pt idx="104">
                  <c:v>29143</c:v>
                </c:pt>
                <c:pt idx="105">
                  <c:v>29174</c:v>
                </c:pt>
                <c:pt idx="106">
                  <c:v>29204</c:v>
                </c:pt>
                <c:pt idx="107">
                  <c:v>29235</c:v>
                </c:pt>
                <c:pt idx="108">
                  <c:v>29266</c:v>
                </c:pt>
                <c:pt idx="109">
                  <c:v>29295</c:v>
                </c:pt>
                <c:pt idx="110">
                  <c:v>29326</c:v>
                </c:pt>
                <c:pt idx="111">
                  <c:v>29356</c:v>
                </c:pt>
                <c:pt idx="112">
                  <c:v>29387</c:v>
                </c:pt>
                <c:pt idx="113">
                  <c:v>29417</c:v>
                </c:pt>
                <c:pt idx="114">
                  <c:v>29448</c:v>
                </c:pt>
                <c:pt idx="115">
                  <c:v>29479</c:v>
                </c:pt>
                <c:pt idx="116">
                  <c:v>29509</c:v>
                </c:pt>
                <c:pt idx="117">
                  <c:v>29540</c:v>
                </c:pt>
                <c:pt idx="118">
                  <c:v>29570</c:v>
                </c:pt>
                <c:pt idx="119">
                  <c:v>29601</c:v>
                </c:pt>
                <c:pt idx="120">
                  <c:v>29632</c:v>
                </c:pt>
                <c:pt idx="121">
                  <c:v>29660</c:v>
                </c:pt>
                <c:pt idx="122">
                  <c:v>29691</c:v>
                </c:pt>
                <c:pt idx="123">
                  <c:v>29721</c:v>
                </c:pt>
                <c:pt idx="124">
                  <c:v>29752</c:v>
                </c:pt>
                <c:pt idx="125">
                  <c:v>29782</c:v>
                </c:pt>
                <c:pt idx="126">
                  <c:v>29813</c:v>
                </c:pt>
                <c:pt idx="127">
                  <c:v>29844</c:v>
                </c:pt>
                <c:pt idx="128">
                  <c:v>29874</c:v>
                </c:pt>
                <c:pt idx="129">
                  <c:v>29905</c:v>
                </c:pt>
                <c:pt idx="130">
                  <c:v>29935</c:v>
                </c:pt>
                <c:pt idx="131">
                  <c:v>29966</c:v>
                </c:pt>
                <c:pt idx="132">
                  <c:v>29997</c:v>
                </c:pt>
                <c:pt idx="133">
                  <c:v>30025</c:v>
                </c:pt>
                <c:pt idx="134">
                  <c:v>30056</c:v>
                </c:pt>
                <c:pt idx="135">
                  <c:v>30086</c:v>
                </c:pt>
                <c:pt idx="136">
                  <c:v>30117</c:v>
                </c:pt>
                <c:pt idx="137">
                  <c:v>30147</c:v>
                </c:pt>
                <c:pt idx="138">
                  <c:v>30178</c:v>
                </c:pt>
                <c:pt idx="139">
                  <c:v>30209</c:v>
                </c:pt>
                <c:pt idx="140">
                  <c:v>30239</c:v>
                </c:pt>
                <c:pt idx="141">
                  <c:v>30270</c:v>
                </c:pt>
                <c:pt idx="142">
                  <c:v>30300</c:v>
                </c:pt>
                <c:pt idx="143">
                  <c:v>30331</c:v>
                </c:pt>
                <c:pt idx="144">
                  <c:v>30362</c:v>
                </c:pt>
                <c:pt idx="145">
                  <c:v>30390</c:v>
                </c:pt>
                <c:pt idx="146">
                  <c:v>30421</c:v>
                </c:pt>
                <c:pt idx="147">
                  <c:v>30451</c:v>
                </c:pt>
                <c:pt idx="148">
                  <c:v>30482</c:v>
                </c:pt>
                <c:pt idx="149">
                  <c:v>30512</c:v>
                </c:pt>
                <c:pt idx="150">
                  <c:v>30543</c:v>
                </c:pt>
                <c:pt idx="151">
                  <c:v>30574</c:v>
                </c:pt>
                <c:pt idx="152">
                  <c:v>30604</c:v>
                </c:pt>
                <c:pt idx="153">
                  <c:v>30635</c:v>
                </c:pt>
                <c:pt idx="154">
                  <c:v>30665</c:v>
                </c:pt>
                <c:pt idx="155">
                  <c:v>30696</c:v>
                </c:pt>
                <c:pt idx="156">
                  <c:v>30727</c:v>
                </c:pt>
                <c:pt idx="157">
                  <c:v>30756</c:v>
                </c:pt>
                <c:pt idx="158">
                  <c:v>30787</c:v>
                </c:pt>
                <c:pt idx="159">
                  <c:v>30817</c:v>
                </c:pt>
                <c:pt idx="160">
                  <c:v>30848</c:v>
                </c:pt>
                <c:pt idx="161">
                  <c:v>30878</c:v>
                </c:pt>
                <c:pt idx="162">
                  <c:v>30909</c:v>
                </c:pt>
                <c:pt idx="163">
                  <c:v>30940</c:v>
                </c:pt>
                <c:pt idx="164">
                  <c:v>30970</c:v>
                </c:pt>
                <c:pt idx="165">
                  <c:v>31001</c:v>
                </c:pt>
                <c:pt idx="166">
                  <c:v>31031</c:v>
                </c:pt>
                <c:pt idx="167">
                  <c:v>31062</c:v>
                </c:pt>
                <c:pt idx="168">
                  <c:v>31093</c:v>
                </c:pt>
                <c:pt idx="169">
                  <c:v>31121</c:v>
                </c:pt>
                <c:pt idx="170">
                  <c:v>31152</c:v>
                </c:pt>
                <c:pt idx="171">
                  <c:v>31182</c:v>
                </c:pt>
                <c:pt idx="172">
                  <c:v>31213</c:v>
                </c:pt>
                <c:pt idx="173">
                  <c:v>31243</c:v>
                </c:pt>
                <c:pt idx="174">
                  <c:v>31274</c:v>
                </c:pt>
                <c:pt idx="175">
                  <c:v>31305</c:v>
                </c:pt>
                <c:pt idx="176">
                  <c:v>31335</c:v>
                </c:pt>
                <c:pt idx="177">
                  <c:v>31366</c:v>
                </c:pt>
                <c:pt idx="178">
                  <c:v>31396</c:v>
                </c:pt>
                <c:pt idx="179">
                  <c:v>31427</c:v>
                </c:pt>
                <c:pt idx="180">
                  <c:v>31458</c:v>
                </c:pt>
                <c:pt idx="181">
                  <c:v>31486</c:v>
                </c:pt>
                <c:pt idx="182">
                  <c:v>31517</c:v>
                </c:pt>
                <c:pt idx="183">
                  <c:v>31547</c:v>
                </c:pt>
                <c:pt idx="184">
                  <c:v>31578</c:v>
                </c:pt>
                <c:pt idx="185">
                  <c:v>31608</c:v>
                </c:pt>
                <c:pt idx="186">
                  <c:v>31639</c:v>
                </c:pt>
                <c:pt idx="187">
                  <c:v>31670</c:v>
                </c:pt>
                <c:pt idx="188">
                  <c:v>31700</c:v>
                </c:pt>
                <c:pt idx="189">
                  <c:v>31731</c:v>
                </c:pt>
                <c:pt idx="190">
                  <c:v>31761</c:v>
                </c:pt>
                <c:pt idx="191">
                  <c:v>31792</c:v>
                </c:pt>
                <c:pt idx="192">
                  <c:v>31823</c:v>
                </c:pt>
                <c:pt idx="193">
                  <c:v>31851</c:v>
                </c:pt>
                <c:pt idx="194">
                  <c:v>31882</c:v>
                </c:pt>
                <c:pt idx="195">
                  <c:v>31912</c:v>
                </c:pt>
                <c:pt idx="196">
                  <c:v>31943</c:v>
                </c:pt>
                <c:pt idx="197">
                  <c:v>31973</c:v>
                </c:pt>
                <c:pt idx="198">
                  <c:v>32004</c:v>
                </c:pt>
                <c:pt idx="199">
                  <c:v>32035</c:v>
                </c:pt>
                <c:pt idx="200">
                  <c:v>32065</c:v>
                </c:pt>
                <c:pt idx="201">
                  <c:v>32096</c:v>
                </c:pt>
                <c:pt idx="202">
                  <c:v>32126</c:v>
                </c:pt>
                <c:pt idx="203">
                  <c:v>32157</c:v>
                </c:pt>
                <c:pt idx="204">
                  <c:v>32188</c:v>
                </c:pt>
                <c:pt idx="205">
                  <c:v>32217</c:v>
                </c:pt>
                <c:pt idx="206">
                  <c:v>32248</c:v>
                </c:pt>
                <c:pt idx="207">
                  <c:v>32278</c:v>
                </c:pt>
                <c:pt idx="208">
                  <c:v>32309</c:v>
                </c:pt>
                <c:pt idx="209">
                  <c:v>32339</c:v>
                </c:pt>
                <c:pt idx="210">
                  <c:v>32370</c:v>
                </c:pt>
                <c:pt idx="211">
                  <c:v>32401</c:v>
                </c:pt>
                <c:pt idx="212">
                  <c:v>32431</c:v>
                </c:pt>
                <c:pt idx="213">
                  <c:v>32462</c:v>
                </c:pt>
                <c:pt idx="214">
                  <c:v>32492</c:v>
                </c:pt>
                <c:pt idx="215">
                  <c:v>32523</c:v>
                </c:pt>
                <c:pt idx="216">
                  <c:v>32554</c:v>
                </c:pt>
                <c:pt idx="217">
                  <c:v>32582</c:v>
                </c:pt>
                <c:pt idx="218">
                  <c:v>32613</c:v>
                </c:pt>
                <c:pt idx="219">
                  <c:v>32643</c:v>
                </c:pt>
                <c:pt idx="220">
                  <c:v>32674</c:v>
                </c:pt>
                <c:pt idx="221">
                  <c:v>32704</c:v>
                </c:pt>
                <c:pt idx="222">
                  <c:v>32735</c:v>
                </c:pt>
                <c:pt idx="223">
                  <c:v>32766</c:v>
                </c:pt>
                <c:pt idx="224">
                  <c:v>32796</c:v>
                </c:pt>
                <c:pt idx="225">
                  <c:v>32827</c:v>
                </c:pt>
                <c:pt idx="226">
                  <c:v>32857</c:v>
                </c:pt>
                <c:pt idx="227">
                  <c:v>32888</c:v>
                </c:pt>
                <c:pt idx="228">
                  <c:v>32919</c:v>
                </c:pt>
                <c:pt idx="229">
                  <c:v>32947</c:v>
                </c:pt>
                <c:pt idx="230">
                  <c:v>32978</c:v>
                </c:pt>
                <c:pt idx="231">
                  <c:v>33008</c:v>
                </c:pt>
                <c:pt idx="232">
                  <c:v>33039</c:v>
                </c:pt>
                <c:pt idx="233">
                  <c:v>33069</c:v>
                </c:pt>
                <c:pt idx="234">
                  <c:v>33100</c:v>
                </c:pt>
                <c:pt idx="235">
                  <c:v>33131</c:v>
                </c:pt>
                <c:pt idx="236">
                  <c:v>33161</c:v>
                </c:pt>
                <c:pt idx="237">
                  <c:v>33192</c:v>
                </c:pt>
                <c:pt idx="238">
                  <c:v>33222</c:v>
                </c:pt>
                <c:pt idx="239">
                  <c:v>33253</c:v>
                </c:pt>
                <c:pt idx="240">
                  <c:v>33284</c:v>
                </c:pt>
                <c:pt idx="241">
                  <c:v>33312</c:v>
                </c:pt>
                <c:pt idx="242">
                  <c:v>33343</c:v>
                </c:pt>
                <c:pt idx="243">
                  <c:v>33373</c:v>
                </c:pt>
                <c:pt idx="244">
                  <c:v>33404</c:v>
                </c:pt>
                <c:pt idx="245">
                  <c:v>33434</c:v>
                </c:pt>
                <c:pt idx="246">
                  <c:v>33465</c:v>
                </c:pt>
                <c:pt idx="247">
                  <c:v>33496</c:v>
                </c:pt>
                <c:pt idx="248">
                  <c:v>33526</c:v>
                </c:pt>
                <c:pt idx="249">
                  <c:v>33557</c:v>
                </c:pt>
                <c:pt idx="250">
                  <c:v>33587</c:v>
                </c:pt>
                <c:pt idx="251">
                  <c:v>33618</c:v>
                </c:pt>
                <c:pt idx="252">
                  <c:v>33649</c:v>
                </c:pt>
                <c:pt idx="253">
                  <c:v>33678</c:v>
                </c:pt>
                <c:pt idx="254">
                  <c:v>33709</c:v>
                </c:pt>
                <c:pt idx="255">
                  <c:v>33739</c:v>
                </c:pt>
                <c:pt idx="256">
                  <c:v>33770</c:v>
                </c:pt>
                <c:pt idx="257">
                  <c:v>33800</c:v>
                </c:pt>
                <c:pt idx="258">
                  <c:v>33831</c:v>
                </c:pt>
                <c:pt idx="259">
                  <c:v>33862</c:v>
                </c:pt>
                <c:pt idx="260">
                  <c:v>33892</c:v>
                </c:pt>
                <c:pt idx="261">
                  <c:v>33923</c:v>
                </c:pt>
                <c:pt idx="262">
                  <c:v>33953</c:v>
                </c:pt>
                <c:pt idx="263">
                  <c:v>33984</c:v>
                </c:pt>
                <c:pt idx="264">
                  <c:v>34015</c:v>
                </c:pt>
                <c:pt idx="265">
                  <c:v>34043</c:v>
                </c:pt>
                <c:pt idx="266">
                  <c:v>34074</c:v>
                </c:pt>
                <c:pt idx="267">
                  <c:v>34104</c:v>
                </c:pt>
                <c:pt idx="268">
                  <c:v>34135</c:v>
                </c:pt>
                <c:pt idx="269">
                  <c:v>34165</c:v>
                </c:pt>
                <c:pt idx="270">
                  <c:v>34196</c:v>
                </c:pt>
                <c:pt idx="271">
                  <c:v>34227</c:v>
                </c:pt>
                <c:pt idx="272">
                  <c:v>34257</c:v>
                </c:pt>
                <c:pt idx="273">
                  <c:v>34288</c:v>
                </c:pt>
                <c:pt idx="274">
                  <c:v>34318</c:v>
                </c:pt>
                <c:pt idx="275">
                  <c:v>34349</c:v>
                </c:pt>
                <c:pt idx="276">
                  <c:v>34380</c:v>
                </c:pt>
                <c:pt idx="277">
                  <c:v>34408</c:v>
                </c:pt>
                <c:pt idx="278">
                  <c:v>34439</c:v>
                </c:pt>
                <c:pt idx="279">
                  <c:v>34469</c:v>
                </c:pt>
                <c:pt idx="280">
                  <c:v>34500</c:v>
                </c:pt>
                <c:pt idx="281">
                  <c:v>34530</c:v>
                </c:pt>
                <c:pt idx="282">
                  <c:v>34561</c:v>
                </c:pt>
                <c:pt idx="283">
                  <c:v>34592</c:v>
                </c:pt>
                <c:pt idx="284">
                  <c:v>34622</c:v>
                </c:pt>
                <c:pt idx="285">
                  <c:v>34653</c:v>
                </c:pt>
                <c:pt idx="286">
                  <c:v>34683</c:v>
                </c:pt>
                <c:pt idx="287">
                  <c:v>34714</c:v>
                </c:pt>
                <c:pt idx="288">
                  <c:v>34745</c:v>
                </c:pt>
                <c:pt idx="289">
                  <c:v>34773</c:v>
                </c:pt>
                <c:pt idx="290">
                  <c:v>34804</c:v>
                </c:pt>
                <c:pt idx="291">
                  <c:v>34834</c:v>
                </c:pt>
                <c:pt idx="292">
                  <c:v>34865</c:v>
                </c:pt>
                <c:pt idx="293">
                  <c:v>34895</c:v>
                </c:pt>
                <c:pt idx="294">
                  <c:v>34926</c:v>
                </c:pt>
                <c:pt idx="295">
                  <c:v>34957</c:v>
                </c:pt>
                <c:pt idx="296">
                  <c:v>34987</c:v>
                </c:pt>
                <c:pt idx="297">
                  <c:v>35018</c:v>
                </c:pt>
                <c:pt idx="298">
                  <c:v>35048</c:v>
                </c:pt>
                <c:pt idx="299">
                  <c:v>35079</c:v>
                </c:pt>
                <c:pt idx="300">
                  <c:v>35110</c:v>
                </c:pt>
                <c:pt idx="301">
                  <c:v>35139</c:v>
                </c:pt>
                <c:pt idx="302">
                  <c:v>35170</c:v>
                </c:pt>
                <c:pt idx="303">
                  <c:v>35200</c:v>
                </c:pt>
                <c:pt idx="304">
                  <c:v>35231</c:v>
                </c:pt>
                <c:pt idx="305">
                  <c:v>35261</c:v>
                </c:pt>
                <c:pt idx="306">
                  <c:v>35292</c:v>
                </c:pt>
                <c:pt idx="307">
                  <c:v>35323</c:v>
                </c:pt>
                <c:pt idx="308">
                  <c:v>35353</c:v>
                </c:pt>
                <c:pt idx="309">
                  <c:v>35384</c:v>
                </c:pt>
                <c:pt idx="310">
                  <c:v>35414</c:v>
                </c:pt>
                <c:pt idx="311">
                  <c:v>35445</c:v>
                </c:pt>
                <c:pt idx="312">
                  <c:v>35476</c:v>
                </c:pt>
                <c:pt idx="313">
                  <c:v>35504</c:v>
                </c:pt>
                <c:pt idx="314">
                  <c:v>35535</c:v>
                </c:pt>
                <c:pt idx="315">
                  <c:v>35565</c:v>
                </c:pt>
                <c:pt idx="316">
                  <c:v>35596</c:v>
                </c:pt>
                <c:pt idx="317">
                  <c:v>35626</c:v>
                </c:pt>
                <c:pt idx="318">
                  <c:v>35657</c:v>
                </c:pt>
                <c:pt idx="319">
                  <c:v>35688</c:v>
                </c:pt>
                <c:pt idx="320">
                  <c:v>35718</c:v>
                </c:pt>
                <c:pt idx="321">
                  <c:v>35749</c:v>
                </c:pt>
                <c:pt idx="322">
                  <c:v>35779</c:v>
                </c:pt>
                <c:pt idx="323">
                  <c:v>35810</c:v>
                </c:pt>
                <c:pt idx="324">
                  <c:v>35841</c:v>
                </c:pt>
                <c:pt idx="325">
                  <c:v>35869</c:v>
                </c:pt>
                <c:pt idx="326">
                  <c:v>35900</c:v>
                </c:pt>
                <c:pt idx="327">
                  <c:v>35930</c:v>
                </c:pt>
                <c:pt idx="328">
                  <c:v>35961</c:v>
                </c:pt>
                <c:pt idx="329">
                  <c:v>35991</c:v>
                </c:pt>
                <c:pt idx="330">
                  <c:v>36022</c:v>
                </c:pt>
                <c:pt idx="331">
                  <c:v>36053</c:v>
                </c:pt>
                <c:pt idx="332">
                  <c:v>36083</c:v>
                </c:pt>
                <c:pt idx="333">
                  <c:v>36114</c:v>
                </c:pt>
                <c:pt idx="334">
                  <c:v>36144</c:v>
                </c:pt>
                <c:pt idx="335">
                  <c:v>36175</c:v>
                </c:pt>
                <c:pt idx="336">
                  <c:v>36206</c:v>
                </c:pt>
                <c:pt idx="337">
                  <c:v>36234</c:v>
                </c:pt>
                <c:pt idx="338">
                  <c:v>36265</c:v>
                </c:pt>
                <c:pt idx="339">
                  <c:v>36295</c:v>
                </c:pt>
                <c:pt idx="340">
                  <c:v>36326</c:v>
                </c:pt>
                <c:pt idx="341">
                  <c:v>36356</c:v>
                </c:pt>
                <c:pt idx="342">
                  <c:v>36387</c:v>
                </c:pt>
                <c:pt idx="343">
                  <c:v>36418</c:v>
                </c:pt>
                <c:pt idx="344">
                  <c:v>36448</c:v>
                </c:pt>
                <c:pt idx="345">
                  <c:v>36479</c:v>
                </c:pt>
                <c:pt idx="346">
                  <c:v>36509</c:v>
                </c:pt>
                <c:pt idx="347">
                  <c:v>36540</c:v>
                </c:pt>
                <c:pt idx="348">
                  <c:v>36571</c:v>
                </c:pt>
                <c:pt idx="349">
                  <c:v>36600</c:v>
                </c:pt>
                <c:pt idx="350">
                  <c:v>36631</c:v>
                </c:pt>
                <c:pt idx="351">
                  <c:v>36661</c:v>
                </c:pt>
                <c:pt idx="352">
                  <c:v>36692</c:v>
                </c:pt>
                <c:pt idx="353">
                  <c:v>36722</c:v>
                </c:pt>
                <c:pt idx="354">
                  <c:v>36753</c:v>
                </c:pt>
                <c:pt idx="355">
                  <c:v>36784</c:v>
                </c:pt>
                <c:pt idx="356">
                  <c:v>36814</c:v>
                </c:pt>
                <c:pt idx="357">
                  <c:v>36845</c:v>
                </c:pt>
                <c:pt idx="358">
                  <c:v>36875</c:v>
                </c:pt>
                <c:pt idx="359">
                  <c:v>36906</c:v>
                </c:pt>
                <c:pt idx="360">
                  <c:v>36937</c:v>
                </c:pt>
                <c:pt idx="361">
                  <c:v>36965</c:v>
                </c:pt>
                <c:pt idx="362">
                  <c:v>36996</c:v>
                </c:pt>
                <c:pt idx="363">
                  <c:v>37026</c:v>
                </c:pt>
                <c:pt idx="364">
                  <c:v>37057</c:v>
                </c:pt>
                <c:pt idx="365">
                  <c:v>37087</c:v>
                </c:pt>
                <c:pt idx="366">
                  <c:v>37118</c:v>
                </c:pt>
                <c:pt idx="367">
                  <c:v>37149</c:v>
                </c:pt>
                <c:pt idx="368">
                  <c:v>37179</c:v>
                </c:pt>
                <c:pt idx="369">
                  <c:v>37210</c:v>
                </c:pt>
                <c:pt idx="370">
                  <c:v>37240</c:v>
                </c:pt>
                <c:pt idx="371">
                  <c:v>37271</c:v>
                </c:pt>
                <c:pt idx="372">
                  <c:v>37302</c:v>
                </c:pt>
                <c:pt idx="373">
                  <c:v>37330</c:v>
                </c:pt>
                <c:pt idx="374">
                  <c:v>37361</c:v>
                </c:pt>
                <c:pt idx="375">
                  <c:v>37391</c:v>
                </c:pt>
                <c:pt idx="376">
                  <c:v>37422</c:v>
                </c:pt>
                <c:pt idx="377">
                  <c:v>37452</c:v>
                </c:pt>
                <c:pt idx="378">
                  <c:v>37483</c:v>
                </c:pt>
                <c:pt idx="379">
                  <c:v>37514</c:v>
                </c:pt>
                <c:pt idx="380">
                  <c:v>37544</c:v>
                </c:pt>
                <c:pt idx="381">
                  <c:v>37575</c:v>
                </c:pt>
                <c:pt idx="382">
                  <c:v>37605</c:v>
                </c:pt>
                <c:pt idx="383">
                  <c:v>37636</c:v>
                </c:pt>
                <c:pt idx="384">
                  <c:v>37667</c:v>
                </c:pt>
                <c:pt idx="385">
                  <c:v>37695</c:v>
                </c:pt>
                <c:pt idx="386">
                  <c:v>37726</c:v>
                </c:pt>
                <c:pt idx="387">
                  <c:v>37756</c:v>
                </c:pt>
                <c:pt idx="388">
                  <c:v>37787</c:v>
                </c:pt>
                <c:pt idx="389">
                  <c:v>37817</c:v>
                </c:pt>
                <c:pt idx="390">
                  <c:v>37848</c:v>
                </c:pt>
                <c:pt idx="391">
                  <c:v>37879</c:v>
                </c:pt>
                <c:pt idx="392">
                  <c:v>37909</c:v>
                </c:pt>
                <c:pt idx="393">
                  <c:v>37940</c:v>
                </c:pt>
                <c:pt idx="394">
                  <c:v>37970</c:v>
                </c:pt>
                <c:pt idx="395">
                  <c:v>38001</c:v>
                </c:pt>
                <c:pt idx="396">
                  <c:v>38032</c:v>
                </c:pt>
                <c:pt idx="397">
                  <c:v>38061</c:v>
                </c:pt>
                <c:pt idx="398">
                  <c:v>38092</c:v>
                </c:pt>
                <c:pt idx="399">
                  <c:v>38122</c:v>
                </c:pt>
                <c:pt idx="400">
                  <c:v>38153</c:v>
                </c:pt>
                <c:pt idx="401">
                  <c:v>38183</c:v>
                </c:pt>
                <c:pt idx="402">
                  <c:v>38214</c:v>
                </c:pt>
                <c:pt idx="403">
                  <c:v>38245</c:v>
                </c:pt>
                <c:pt idx="404">
                  <c:v>38275</c:v>
                </c:pt>
                <c:pt idx="405">
                  <c:v>38306</c:v>
                </c:pt>
                <c:pt idx="406">
                  <c:v>38336</c:v>
                </c:pt>
                <c:pt idx="407">
                  <c:v>38367</c:v>
                </c:pt>
                <c:pt idx="408">
                  <c:v>38398</c:v>
                </c:pt>
                <c:pt idx="409">
                  <c:v>38426</c:v>
                </c:pt>
                <c:pt idx="410">
                  <c:v>38457</c:v>
                </c:pt>
                <c:pt idx="411">
                  <c:v>38487</c:v>
                </c:pt>
                <c:pt idx="412">
                  <c:v>38518</c:v>
                </c:pt>
                <c:pt idx="413">
                  <c:v>38548</c:v>
                </c:pt>
                <c:pt idx="414">
                  <c:v>38579</c:v>
                </c:pt>
                <c:pt idx="415">
                  <c:v>38610</c:v>
                </c:pt>
                <c:pt idx="416">
                  <c:v>38640</c:v>
                </c:pt>
                <c:pt idx="417">
                  <c:v>38671</c:v>
                </c:pt>
                <c:pt idx="418">
                  <c:v>38701</c:v>
                </c:pt>
                <c:pt idx="419">
                  <c:v>38732</c:v>
                </c:pt>
                <c:pt idx="420">
                  <c:v>38763</c:v>
                </c:pt>
                <c:pt idx="421">
                  <c:v>38791</c:v>
                </c:pt>
                <c:pt idx="422">
                  <c:v>38822</c:v>
                </c:pt>
                <c:pt idx="423">
                  <c:v>38852</c:v>
                </c:pt>
                <c:pt idx="424">
                  <c:v>38883</c:v>
                </c:pt>
                <c:pt idx="425">
                  <c:v>38913</c:v>
                </c:pt>
                <c:pt idx="426">
                  <c:v>38944</c:v>
                </c:pt>
                <c:pt idx="427">
                  <c:v>38975</c:v>
                </c:pt>
                <c:pt idx="428">
                  <c:v>39005</c:v>
                </c:pt>
                <c:pt idx="429">
                  <c:v>39036</c:v>
                </c:pt>
                <c:pt idx="430">
                  <c:v>39066</c:v>
                </c:pt>
                <c:pt idx="431">
                  <c:v>39097</c:v>
                </c:pt>
                <c:pt idx="432">
                  <c:v>39128</c:v>
                </c:pt>
                <c:pt idx="433">
                  <c:v>39156</c:v>
                </c:pt>
                <c:pt idx="434">
                  <c:v>39187</c:v>
                </c:pt>
                <c:pt idx="435">
                  <c:v>39217</c:v>
                </c:pt>
                <c:pt idx="436">
                  <c:v>39248</c:v>
                </c:pt>
                <c:pt idx="437">
                  <c:v>39278</c:v>
                </c:pt>
                <c:pt idx="438">
                  <c:v>39309</c:v>
                </c:pt>
                <c:pt idx="439">
                  <c:v>39340</c:v>
                </c:pt>
                <c:pt idx="440">
                  <c:v>39370</c:v>
                </c:pt>
                <c:pt idx="441">
                  <c:v>39401</c:v>
                </c:pt>
              </c:numCache>
            </c:numRef>
          </c:cat>
          <c:val>
            <c:numRef>
              <c:f>'Data-Forecast'!$P$9:$P$450</c:f>
              <c:numCache>
                <c:formatCode>General</c:formatCode>
                <c:ptCount val="442"/>
                <c:pt idx="0">
                  <c:v>5.1468845089550985</c:v>
                </c:pt>
                <c:pt idx="1">
                  <c:v>5.1591026324184934</c:v>
                </c:pt>
                <c:pt idx="2">
                  <c:v>5.127701528474315</c:v>
                </c:pt>
                <c:pt idx="3">
                  <c:v>5.0874461776329651</c:v>
                </c:pt>
                <c:pt idx="4">
                  <c:v>5.0591049405322916</c:v>
                </c:pt>
                <c:pt idx="5">
                  <c:v>5.0831244298641955</c:v>
                </c:pt>
                <c:pt idx="6">
                  <c:v>5.1336442350215012</c:v>
                </c:pt>
                <c:pt idx="7">
                  <c:v>5.1396240186383002</c:v>
                </c:pt>
                <c:pt idx="8">
                  <c:v>5.1687660020872537</c:v>
                </c:pt>
                <c:pt idx="9">
                  <c:v>5.165788602316467</c:v>
                </c:pt>
                <c:pt idx="10">
                  <c:v>5.1887446047509007</c:v>
                </c:pt>
                <c:pt idx="11">
                  <c:v>5.2361845554229092</c:v>
                </c:pt>
                <c:pt idx="12">
                  <c:v>5.2350308118526963</c:v>
                </c:pt>
                <c:pt idx="13">
                  <c:v>5.2556992922153407</c:v>
                </c:pt>
                <c:pt idx="14">
                  <c:v>5.2485637454234757</c:v>
                </c:pt>
                <c:pt idx="15">
                  <c:v>5.2503084473902932</c:v>
                </c:pt>
                <c:pt idx="16">
                  <c:v>5.2795907030924152</c:v>
                </c:pt>
                <c:pt idx="17">
                  <c:v>5.287056468285888</c:v>
                </c:pt>
                <c:pt idx="18">
                  <c:v>5.2857123796974177</c:v>
                </c:pt>
                <c:pt idx="19">
                  <c:v>5.3089462802675174</c:v>
                </c:pt>
                <c:pt idx="20">
                  <c:v>5.2828557525781434</c:v>
                </c:pt>
                <c:pt idx="21">
                  <c:v>5.2828557525781434</c:v>
                </c:pt>
                <c:pt idx="22">
                  <c:v>5.3362739950426619</c:v>
                </c:pt>
                <c:pt idx="23">
                  <c:v>5.3563567466369078</c:v>
                </c:pt>
                <c:pt idx="24">
                  <c:v>5.3560199046494965</c:v>
                </c:pt>
                <c:pt idx="25">
                  <c:v>5.3329210987408526</c:v>
                </c:pt>
                <c:pt idx="26">
                  <c:v>5.3299517349676391</c:v>
                </c:pt>
                <c:pt idx="27">
                  <c:v>5.307423437063437</c:v>
                </c:pt>
                <c:pt idx="28">
                  <c:v>5.3102566781960441</c:v>
                </c:pt>
                <c:pt idx="29">
                  <c:v>5.3295566765072442</c:v>
                </c:pt>
                <c:pt idx="30">
                  <c:v>5.2396545165028749</c:v>
                </c:pt>
                <c:pt idx="31">
                  <c:v>5.2585799972126379</c:v>
                </c:pt>
                <c:pt idx="32">
                  <c:v>5.2524400511808436</c:v>
                </c:pt>
                <c:pt idx="33">
                  <c:v>5.2716049387841739</c:v>
                </c:pt>
                <c:pt idx="34">
                  <c:v>5.2836976673824214</c:v>
                </c:pt>
                <c:pt idx="35">
                  <c:v>5.2906310584439415</c:v>
                </c:pt>
                <c:pt idx="36">
                  <c:v>5.362760594518508</c:v>
                </c:pt>
                <c:pt idx="37">
                  <c:v>5.3336005908634849</c:v>
                </c:pt>
                <c:pt idx="38">
                  <c:v>5.2838353273991148</c:v>
                </c:pt>
                <c:pt idx="39">
                  <c:v>5.206707215914756</c:v>
                </c:pt>
                <c:pt idx="40">
                  <c:v>5.1940152291366273</c:v>
                </c:pt>
                <c:pt idx="41">
                  <c:v>5.1724770479631745</c:v>
                </c:pt>
                <c:pt idx="42">
                  <c:v>5.1727006103538686</c:v>
                </c:pt>
                <c:pt idx="43">
                  <c:v>5.1453136441449034</c:v>
                </c:pt>
                <c:pt idx="44">
                  <c:v>5.2517948540472368</c:v>
                </c:pt>
                <c:pt idx="45">
                  <c:v>5.2641294578751259</c:v>
                </c:pt>
                <c:pt idx="46">
                  <c:v>5.250239746085068</c:v>
                </c:pt>
                <c:pt idx="47">
                  <c:v>5.1941746214382887</c:v>
                </c:pt>
                <c:pt idx="48">
                  <c:v>5.2113171119380848</c:v>
                </c:pt>
                <c:pt idx="49">
                  <c:v>5.2244211661002158</c:v>
                </c:pt>
                <c:pt idx="50">
                  <c:v>5.2189217116972761</c:v>
                </c:pt>
                <c:pt idx="51">
                  <c:v>5.2679819837086699</c:v>
                </c:pt>
                <c:pt idx="52">
                  <c:v>5.2659788979585711</c:v>
                </c:pt>
                <c:pt idx="53">
                  <c:v>5.2665794418420608</c:v>
                </c:pt>
                <c:pt idx="54">
                  <c:v>5.322798265943705</c:v>
                </c:pt>
                <c:pt idx="55">
                  <c:v>5.3024952391824245</c:v>
                </c:pt>
                <c:pt idx="56">
                  <c:v>5.3249037922463511</c:v>
                </c:pt>
                <c:pt idx="57">
                  <c:v>5.3448122646225267</c:v>
                </c:pt>
                <c:pt idx="58">
                  <c:v>5.3436091934160759</c:v>
                </c:pt>
                <c:pt idx="59">
                  <c:v>5.4062113058812322</c:v>
                </c:pt>
                <c:pt idx="60">
                  <c:v>5.4311444038223096</c:v>
                </c:pt>
                <c:pt idx="61">
                  <c:v>5.4668564376101916</c:v>
                </c:pt>
                <c:pt idx="62">
                  <c:v>5.4892711526322673</c:v>
                </c:pt>
                <c:pt idx="63">
                  <c:v>5.5034030214949663</c:v>
                </c:pt>
                <c:pt idx="64">
                  <c:v>5.5173632945038893</c:v>
                </c:pt>
                <c:pt idx="65">
                  <c:v>5.4903652309828521</c:v>
                </c:pt>
                <c:pt idx="66">
                  <c:v>5.5079693946655617</c:v>
                </c:pt>
                <c:pt idx="67">
                  <c:v>5.4999387481104369</c:v>
                </c:pt>
                <c:pt idx="68">
                  <c:v>5.5454846336260788</c:v>
                </c:pt>
                <c:pt idx="69">
                  <c:v>5.5711512008806627</c:v>
                </c:pt>
                <c:pt idx="70">
                  <c:v>5.5630288797748504</c:v>
                </c:pt>
                <c:pt idx="71">
                  <c:v>5.5992825939755475</c:v>
                </c:pt>
                <c:pt idx="72">
                  <c:v>5.6207277764404884</c:v>
                </c:pt>
                <c:pt idx="73">
                  <c:v>5.6232090069132212</c:v>
                </c:pt>
                <c:pt idx="74">
                  <c:v>5.6582817102199412</c:v>
                </c:pt>
                <c:pt idx="75">
                  <c:v>5.6949897581098208</c:v>
                </c:pt>
                <c:pt idx="76">
                  <c:v>5.7899920553899955</c:v>
                </c:pt>
                <c:pt idx="77">
                  <c:v>5.8094378341194544</c:v>
                </c:pt>
                <c:pt idx="78">
                  <c:v>5.8090419833635085</c:v>
                </c:pt>
                <c:pt idx="79">
                  <c:v>5.8362020170304616</c:v>
                </c:pt>
                <c:pt idx="80">
                  <c:v>5.853600858577833</c:v>
                </c:pt>
                <c:pt idx="81">
                  <c:v>5.884759798578254</c:v>
                </c:pt>
                <c:pt idx="82">
                  <c:v>5.8894833155478246</c:v>
                </c:pt>
                <c:pt idx="83">
                  <c:v>5.9805337487447012</c:v>
                </c:pt>
                <c:pt idx="84">
                  <c:v>6.0159209495147481</c:v>
                </c:pt>
                <c:pt idx="85">
                  <c:v>5.9684168963843893</c:v>
                </c:pt>
                <c:pt idx="86">
                  <c:v>5.9582796645912648</c:v>
                </c:pt>
                <c:pt idx="87">
                  <c:v>5.9265148467062181</c:v>
                </c:pt>
                <c:pt idx="88">
                  <c:v>5.8689681859625633</c:v>
                </c:pt>
                <c:pt idx="89">
                  <c:v>5.8468179901075628</c:v>
                </c:pt>
                <c:pt idx="90">
                  <c:v>5.8278022739585369</c:v>
                </c:pt>
                <c:pt idx="91">
                  <c:v>5.8228558032978919</c:v>
                </c:pt>
                <c:pt idx="92">
                  <c:v>5.7937223112046707</c:v>
                </c:pt>
                <c:pt idx="93">
                  <c:v>5.8024847973689502</c:v>
                </c:pt>
                <c:pt idx="94">
                  <c:v>5.8090474464110882</c:v>
                </c:pt>
                <c:pt idx="95">
                  <c:v>5.7877838570973887</c:v>
                </c:pt>
                <c:pt idx="96">
                  <c:v>5.775870868594108</c:v>
                </c:pt>
                <c:pt idx="97">
                  <c:v>5.7482928453389004</c:v>
                </c:pt>
                <c:pt idx="98">
                  <c:v>5.710563504999385</c:v>
                </c:pt>
                <c:pt idx="99">
                  <c:v>5.6737517473401331</c:v>
                </c:pt>
                <c:pt idx="100">
                  <c:v>5.630996865419962</c:v>
                </c:pt>
                <c:pt idx="101">
                  <c:v>5.6027491273259864</c:v>
                </c:pt>
                <c:pt idx="102">
                  <c:v>5.6283425370989217</c:v>
                </c:pt>
                <c:pt idx="103">
                  <c:v>5.600629186377331</c:v>
                </c:pt>
                <c:pt idx="104">
                  <c:v>5.6028692990364579</c:v>
                </c:pt>
                <c:pt idx="105">
                  <c:v>5.6326210364768716</c:v>
                </c:pt>
                <c:pt idx="106">
                  <c:v>5.6281086375855089</c:v>
                </c:pt>
                <c:pt idx="107">
                  <c:v>5.7273924341448783</c:v>
                </c:pt>
                <c:pt idx="108">
                  <c:v>5.7391412302071911</c:v>
                </c:pt>
                <c:pt idx="109">
                  <c:v>5.6792699879334752</c:v>
                </c:pt>
                <c:pt idx="110">
                  <c:v>5.6578112113280916</c:v>
                </c:pt>
                <c:pt idx="111">
                  <c:v>5.6157074348146763</c:v>
                </c:pt>
                <c:pt idx="112">
                  <c:v>5.5715063219867753</c:v>
                </c:pt>
                <c:pt idx="113">
                  <c:v>5.6172469724056286</c:v>
                </c:pt>
                <c:pt idx="114">
                  <c:v>5.6028976877177783</c:v>
                </c:pt>
                <c:pt idx="115">
                  <c:v>5.7160902273771388</c:v>
                </c:pt>
                <c:pt idx="116">
                  <c:v>5.7505222123200426</c:v>
                </c:pt>
                <c:pt idx="117">
                  <c:v>5.72663691165718</c:v>
                </c:pt>
                <c:pt idx="118">
                  <c:v>5.7047764541497843</c:v>
                </c:pt>
                <c:pt idx="119">
                  <c:v>5.7666798969782436</c:v>
                </c:pt>
                <c:pt idx="120">
                  <c:v>5.8189980753789055</c:v>
                </c:pt>
                <c:pt idx="121">
                  <c:v>5.8039193803160671</c:v>
                </c:pt>
                <c:pt idx="122">
                  <c:v>5.8058795351943928</c:v>
                </c:pt>
                <c:pt idx="123">
                  <c:v>5.7952167896338063</c:v>
                </c:pt>
                <c:pt idx="124">
                  <c:v>5.7613563640954775</c:v>
                </c:pt>
                <c:pt idx="125">
                  <c:v>5.7481603543131143</c:v>
                </c:pt>
                <c:pt idx="126">
                  <c:v>5.7488811757299469</c:v>
                </c:pt>
                <c:pt idx="127">
                  <c:v>5.7362225910858422</c:v>
                </c:pt>
                <c:pt idx="128">
                  <c:v>5.763590478657826</c:v>
                </c:pt>
                <c:pt idx="129">
                  <c:v>5.7632336029765749</c:v>
                </c:pt>
                <c:pt idx="130">
                  <c:v>5.7133983532100006</c:v>
                </c:pt>
                <c:pt idx="131">
                  <c:v>5.8183102177519066</c:v>
                </c:pt>
                <c:pt idx="132">
                  <c:v>5.8891311090005516</c:v>
                </c:pt>
                <c:pt idx="133">
                  <c:v>5.9046152398743477</c:v>
                </c:pt>
                <c:pt idx="134">
                  <c:v>5.92181512902651</c:v>
                </c:pt>
                <c:pt idx="135">
                  <c:v>5.8937916326087514</c:v>
                </c:pt>
                <c:pt idx="136">
                  <c:v>5.8399741456320102</c:v>
                </c:pt>
                <c:pt idx="137">
                  <c:v>5.8491136091050002</c:v>
                </c:pt>
                <c:pt idx="138">
                  <c:v>5.8537964658616781</c:v>
                </c:pt>
                <c:pt idx="139">
                  <c:v>5.8643783953079911</c:v>
                </c:pt>
                <c:pt idx="140">
                  <c:v>5.9362304902020417</c:v>
                </c:pt>
                <c:pt idx="141">
                  <c:v>5.9938663570455306</c:v>
                </c:pt>
                <c:pt idx="142">
                  <c:v>6.0323620774048257</c:v>
                </c:pt>
                <c:pt idx="143">
                  <c:v>6.1541376481699297</c:v>
                </c:pt>
                <c:pt idx="144">
                  <c:v>6.145796976863581</c:v>
                </c:pt>
                <c:pt idx="145">
                  <c:v>6.1694490211334641</c:v>
                </c:pt>
                <c:pt idx="146">
                  <c:v>6.1746274864731001</c:v>
                </c:pt>
                <c:pt idx="147">
                  <c:v>6.1806206053013231</c:v>
                </c:pt>
                <c:pt idx="148">
                  <c:v>6.1923628143314371</c:v>
                </c:pt>
                <c:pt idx="149">
                  <c:v>6.2211807337874161</c:v>
                </c:pt>
                <c:pt idx="150">
                  <c:v>6.2314815664606389</c:v>
                </c:pt>
                <c:pt idx="151">
                  <c:v>6.2443927184658898</c:v>
                </c:pt>
                <c:pt idx="152">
                  <c:v>6.273900387104633</c:v>
                </c:pt>
                <c:pt idx="153">
                  <c:v>6.3018283554168519</c:v>
                </c:pt>
                <c:pt idx="154">
                  <c:v>6.352426097899647</c:v>
                </c:pt>
                <c:pt idx="155">
                  <c:v>6.3971560101884553</c:v>
                </c:pt>
                <c:pt idx="156">
                  <c:v>6.3384122449686595</c:v>
                </c:pt>
                <c:pt idx="157">
                  <c:v>6.4194307027564559</c:v>
                </c:pt>
                <c:pt idx="158">
                  <c:v>6.4287178496751665</c:v>
                </c:pt>
                <c:pt idx="159">
                  <c:v>6.4629249613143447</c:v>
                </c:pt>
                <c:pt idx="160">
                  <c:v>6.426033316820762</c:v>
                </c:pt>
                <c:pt idx="161">
                  <c:v>6.4104838862662872</c:v>
                </c:pt>
                <c:pt idx="162">
                  <c:v>6.437297654104837</c:v>
                </c:pt>
                <c:pt idx="163">
                  <c:v>6.4474951645245397</c:v>
                </c:pt>
                <c:pt idx="164">
                  <c:v>6.4682803939519138</c:v>
                </c:pt>
                <c:pt idx="165">
                  <c:v>6.5088593173769569</c:v>
                </c:pt>
                <c:pt idx="166">
                  <c:v>6.6120457226577818</c:v>
                </c:pt>
                <c:pt idx="167">
                  <c:v>6.6298218907497057</c:v>
                </c:pt>
                <c:pt idx="168">
                  <c:v>6.6563126666066088</c:v>
                </c:pt>
                <c:pt idx="169">
                  <c:v>6.6853021183291235</c:v>
                </c:pt>
                <c:pt idx="170">
                  <c:v>6.6803607267757625</c:v>
                </c:pt>
                <c:pt idx="171">
                  <c:v>6.7341368282282366</c:v>
                </c:pt>
                <c:pt idx="172">
                  <c:v>6.6897756325579154</c:v>
                </c:pt>
                <c:pt idx="173">
                  <c:v>6.6756715634032142</c:v>
                </c:pt>
                <c:pt idx="174">
                  <c:v>6.6616125666304393</c:v>
                </c:pt>
                <c:pt idx="175">
                  <c:v>6.6697395785574027</c:v>
                </c:pt>
                <c:pt idx="176">
                  <c:v>6.6924564629815615</c:v>
                </c:pt>
                <c:pt idx="177">
                  <c:v>6.7150298128794716</c:v>
                </c:pt>
                <c:pt idx="178">
                  <c:v>6.7206734082356352</c:v>
                </c:pt>
                <c:pt idx="179">
                  <c:v>6.7859538458438378</c:v>
                </c:pt>
                <c:pt idx="180">
                  <c:v>6.8010792338701789</c:v>
                </c:pt>
                <c:pt idx="181">
                  <c:v>6.8220536908250269</c:v>
                </c:pt>
                <c:pt idx="182">
                  <c:v>6.8743229377032664</c:v>
                </c:pt>
                <c:pt idx="183">
                  <c:v>6.8623059015453372</c:v>
                </c:pt>
                <c:pt idx="184">
                  <c:v>6.8199945112112275</c:v>
                </c:pt>
                <c:pt idx="185">
                  <c:v>6.8355881618983014</c:v>
                </c:pt>
                <c:pt idx="186">
                  <c:v>6.81592972423406</c:v>
                </c:pt>
                <c:pt idx="187">
                  <c:v>6.8472180643044727</c:v>
                </c:pt>
                <c:pt idx="188">
                  <c:v>6.8608708537179712</c:v>
                </c:pt>
                <c:pt idx="189">
                  <c:v>6.8619760197704389</c:v>
                </c:pt>
                <c:pt idx="190">
                  <c:v>6.8678483997621758</c:v>
                </c:pt>
                <c:pt idx="191">
                  <c:v>6.889057939673271</c:v>
                </c:pt>
                <c:pt idx="192">
                  <c:v>6.8896622769528442</c:v>
                </c:pt>
                <c:pt idx="193">
                  <c:v>6.8708846938167616</c:v>
                </c:pt>
                <c:pt idx="194">
                  <c:v>6.8577210035014291</c:v>
                </c:pt>
                <c:pt idx="195">
                  <c:v>6.8316795533346006</c:v>
                </c:pt>
                <c:pt idx="196">
                  <c:v>6.7979441770983158</c:v>
                </c:pt>
                <c:pt idx="197">
                  <c:v>6.8590088108546965</c:v>
                </c:pt>
                <c:pt idx="198">
                  <c:v>6.8632454291467626</c:v>
                </c:pt>
                <c:pt idx="199">
                  <c:v>6.8859134367549366</c:v>
                </c:pt>
                <c:pt idx="200">
                  <c:v>6.8971123311384028</c:v>
                </c:pt>
                <c:pt idx="201">
                  <c:v>6.9182593871897247</c:v>
                </c:pt>
                <c:pt idx="202">
                  <c:v>6.9182593871897247</c:v>
                </c:pt>
                <c:pt idx="203">
                  <c:v>6.9356725675233273</c:v>
                </c:pt>
                <c:pt idx="204">
                  <c:v>6.9666871609129943</c:v>
                </c:pt>
                <c:pt idx="205">
                  <c:v>6.9672111511437373</c:v>
                </c:pt>
                <c:pt idx="206">
                  <c:v>6.9991237693257755</c:v>
                </c:pt>
                <c:pt idx="207">
                  <c:v>7.003542423545067</c:v>
                </c:pt>
                <c:pt idx="208">
                  <c:v>6.9893557402221367</c:v>
                </c:pt>
                <c:pt idx="209">
                  <c:v>6.9928751566759439</c:v>
                </c:pt>
                <c:pt idx="210">
                  <c:v>6.9757694177692775</c:v>
                </c:pt>
                <c:pt idx="211">
                  <c:v>6.9786062761267891</c:v>
                </c:pt>
                <c:pt idx="212">
                  <c:v>7.0135184951881389</c:v>
                </c:pt>
                <c:pt idx="213">
                  <c:v>7.0136202841105222</c:v>
                </c:pt>
                <c:pt idx="214">
                  <c:v>7.0187894267157409</c:v>
                </c:pt>
                <c:pt idx="215">
                  <c:v>7.069675469330484</c:v>
                </c:pt>
                <c:pt idx="216">
                  <c:v>7.0798179204174181</c:v>
                </c:pt>
                <c:pt idx="217">
                  <c:v>7.068807653130329</c:v>
                </c:pt>
                <c:pt idx="218">
                  <c:v>7.0838879185405927</c:v>
                </c:pt>
                <c:pt idx="219">
                  <c:v>7.0749754327209446</c:v>
                </c:pt>
                <c:pt idx="220">
                  <c:v>7.0779589601203119</c:v>
                </c:pt>
                <c:pt idx="221">
                  <c:v>7.0710900173641411</c:v>
                </c:pt>
                <c:pt idx="222">
                  <c:v>7.0789782973026014</c:v>
                </c:pt>
                <c:pt idx="223">
                  <c:v>7.1171587624293373</c:v>
                </c:pt>
                <c:pt idx="224">
                  <c:v>7.1492300249428071</c:v>
                </c:pt>
                <c:pt idx="225">
                  <c:v>7.1403070258929313</c:v>
                </c:pt>
                <c:pt idx="226">
                  <c:v>7.1567083359667292</c:v>
                </c:pt>
                <c:pt idx="227">
                  <c:v>7.2827214348346683</c:v>
                </c:pt>
                <c:pt idx="228">
                  <c:v>7.2771374586114668</c:v>
                </c:pt>
                <c:pt idx="229">
                  <c:v>7.4382485932786402</c:v>
                </c:pt>
                <c:pt idx="230">
                  <c:v>7.4448987772858262</c:v>
                </c:pt>
                <c:pt idx="231">
                  <c:v>7.4775391202662194</c:v>
                </c:pt>
                <c:pt idx="232">
                  <c:v>7.4329340669892217</c:v>
                </c:pt>
                <c:pt idx="233">
                  <c:v>7.4738545017373301</c:v>
                </c:pt>
                <c:pt idx="234">
                  <c:v>7.4562357323888335</c:v>
                </c:pt>
                <c:pt idx="235">
                  <c:v>7.4732607759710135</c:v>
                </c:pt>
                <c:pt idx="236">
                  <c:v>7.4832076692174212</c:v>
                </c:pt>
                <c:pt idx="237">
                  <c:v>7.4885871843828431</c:v>
                </c:pt>
                <c:pt idx="238">
                  <c:v>7.4794658845236688</c:v>
                </c:pt>
                <c:pt idx="239">
                  <c:v>7.6092008206802646</c:v>
                </c:pt>
                <c:pt idx="240">
                  <c:v>7.8106608304966141</c:v>
                </c:pt>
                <c:pt idx="241">
                  <c:v>7.8287488679435429</c:v>
                </c:pt>
                <c:pt idx="242">
                  <c:v>7.8621608335742845</c:v>
                </c:pt>
                <c:pt idx="243">
                  <c:v>7.8502565816375007</c:v>
                </c:pt>
                <c:pt idx="244">
                  <c:v>7.8095237792297381</c:v>
                </c:pt>
                <c:pt idx="245">
                  <c:v>7.8014327738716265</c:v>
                </c:pt>
                <c:pt idx="246">
                  <c:v>7.7709540991897592</c:v>
                </c:pt>
                <c:pt idx="247">
                  <c:v>7.81577632598216</c:v>
                </c:pt>
                <c:pt idx="248">
                  <c:v>7.8353190140547113</c:v>
                </c:pt>
                <c:pt idx="249">
                  <c:v>7.8512119212579137</c:v>
                </c:pt>
                <c:pt idx="250">
                  <c:v>7.8307654108078593</c:v>
                </c:pt>
                <c:pt idx="251">
                  <c:v>7.807715190707647</c:v>
                </c:pt>
                <c:pt idx="252">
                  <c:v>7.7820445758631163</c:v>
                </c:pt>
                <c:pt idx="253">
                  <c:v>7.7794773922840843</c:v>
                </c:pt>
                <c:pt idx="254">
                  <c:v>7.7882607121647647</c:v>
                </c:pt>
                <c:pt idx="255">
                  <c:v>7.7838960883227424</c:v>
                </c:pt>
                <c:pt idx="256">
                  <c:v>7.7350002568056606</c:v>
                </c:pt>
                <c:pt idx="257">
                  <c:v>7.7055461692460252</c:v>
                </c:pt>
                <c:pt idx="258">
                  <c:v>7.69187175894979</c:v>
                </c:pt>
                <c:pt idx="259">
                  <c:v>7.776306246530277</c:v>
                </c:pt>
                <c:pt idx="260">
                  <c:v>7.7711765481280777</c:v>
                </c:pt>
                <c:pt idx="261">
                  <c:v>7.7143959760072924</c:v>
                </c:pt>
                <c:pt idx="262">
                  <c:v>7.7529581927076157</c:v>
                </c:pt>
                <c:pt idx="263">
                  <c:v>7.9260708098631376</c:v>
                </c:pt>
                <c:pt idx="264">
                  <c:v>7.9196125961184496</c:v>
                </c:pt>
                <c:pt idx="265">
                  <c:v>7.9251434905506342</c:v>
                </c:pt>
                <c:pt idx="266">
                  <c:v>7.9392872773695542</c:v>
                </c:pt>
                <c:pt idx="267">
                  <c:v>7.9111357833764275</c:v>
                </c:pt>
                <c:pt idx="268">
                  <c:v>7.8659775270597958</c:v>
                </c:pt>
                <c:pt idx="269">
                  <c:v>7.8507694072437841</c:v>
                </c:pt>
                <c:pt idx="270">
                  <c:v>7.8405037753139455</c:v>
                </c:pt>
                <c:pt idx="271">
                  <c:v>7.8918174499193956</c:v>
                </c:pt>
                <c:pt idx="272">
                  <c:v>7.8872778036406839</c:v>
                </c:pt>
                <c:pt idx="273">
                  <c:v>7.8813064333941956</c:v>
                </c:pt>
                <c:pt idx="274">
                  <c:v>7.8511771956749445</c:v>
                </c:pt>
                <c:pt idx="275">
                  <c:v>7.8569091813764187</c:v>
                </c:pt>
                <c:pt idx="276">
                  <c:v>7.8533598928797828</c:v>
                </c:pt>
                <c:pt idx="277">
                  <c:v>7.8548276321016557</c:v>
                </c:pt>
                <c:pt idx="278">
                  <c:v>7.8771462354050605</c:v>
                </c:pt>
                <c:pt idx="279">
                  <c:v>7.8861627608802554</c:v>
                </c:pt>
                <c:pt idx="280">
                  <c:v>7.8694129711389502</c:v>
                </c:pt>
                <c:pt idx="281">
                  <c:v>7.8435800372322282</c:v>
                </c:pt>
                <c:pt idx="282">
                  <c:v>7.8179268960782986</c:v>
                </c:pt>
                <c:pt idx="283">
                  <c:v>7.8621082584949695</c:v>
                </c:pt>
                <c:pt idx="284">
                  <c:v>7.8702749856773693</c:v>
                </c:pt>
                <c:pt idx="285">
                  <c:v>7.8554911395694145</c:v>
                </c:pt>
                <c:pt idx="286">
                  <c:v>7.840807978560874</c:v>
                </c:pt>
                <c:pt idx="287">
                  <c:v>7.8340831246121985</c:v>
                </c:pt>
                <c:pt idx="288">
                  <c:v>7.8355815398377304</c:v>
                </c:pt>
                <c:pt idx="289">
                  <c:v>7.8394973408375712</c:v>
                </c:pt>
                <c:pt idx="290">
                  <c:v>7.8643541567472184</c:v>
                </c:pt>
                <c:pt idx="291">
                  <c:v>7.8553620223637823</c:v>
                </c:pt>
                <c:pt idx="292">
                  <c:v>7.8287688666654081</c:v>
                </c:pt>
                <c:pt idx="293">
                  <c:v>7.8215681594809441</c:v>
                </c:pt>
                <c:pt idx="294">
                  <c:v>7.7935112279257241</c:v>
                </c:pt>
                <c:pt idx="295">
                  <c:v>7.8286441029431169</c:v>
                </c:pt>
                <c:pt idx="296">
                  <c:v>7.8189815850809907</c:v>
                </c:pt>
                <c:pt idx="297">
                  <c:v>7.8253560278077385</c:v>
                </c:pt>
                <c:pt idx="298">
                  <c:v>7.8086986267860174</c:v>
                </c:pt>
                <c:pt idx="299">
                  <c:v>7.7449765622163982</c:v>
                </c:pt>
                <c:pt idx="300">
                  <c:v>7.7277660846243039</c:v>
                </c:pt>
                <c:pt idx="301">
                  <c:v>7.7296492834980297</c:v>
                </c:pt>
                <c:pt idx="302">
                  <c:v>7.7166179721921697</c:v>
                </c:pt>
                <c:pt idx="303">
                  <c:v>7.6995324636276656</c:v>
                </c:pt>
                <c:pt idx="304">
                  <c:v>7.663769884963096</c:v>
                </c:pt>
                <c:pt idx="305">
                  <c:v>7.629011330758134</c:v>
                </c:pt>
                <c:pt idx="306">
                  <c:v>7.5856721128060354</c:v>
                </c:pt>
                <c:pt idx="307">
                  <c:v>7.6042219239792601</c:v>
                </c:pt>
                <c:pt idx="308">
                  <c:v>7.5824125033815903</c:v>
                </c:pt>
                <c:pt idx="309">
                  <c:v>7.5512568211701687</c:v>
                </c:pt>
                <c:pt idx="310">
                  <c:v>7.539712910416239</c:v>
                </c:pt>
                <c:pt idx="311">
                  <c:v>7.5136143968746181</c:v>
                </c:pt>
                <c:pt idx="312">
                  <c:v>7.4861511980671365</c:v>
                </c:pt>
                <c:pt idx="313">
                  <c:v>7.5005836533913719</c:v>
                </c:pt>
                <c:pt idx="314">
                  <c:v>7.5298944888124124</c:v>
                </c:pt>
                <c:pt idx="315">
                  <c:v>7.5306566238821313</c:v>
                </c:pt>
                <c:pt idx="316">
                  <c:v>7.53246689954773</c:v>
                </c:pt>
                <c:pt idx="317">
                  <c:v>7.509911156198819</c:v>
                </c:pt>
                <c:pt idx="318">
                  <c:v>7.4983584510160668</c:v>
                </c:pt>
                <c:pt idx="319">
                  <c:v>7.5521177135713033</c:v>
                </c:pt>
                <c:pt idx="320">
                  <c:v>7.5412815044545969</c:v>
                </c:pt>
                <c:pt idx="321">
                  <c:v>7.5284356341564278</c:v>
                </c:pt>
                <c:pt idx="322">
                  <c:v>7.5326834877925899</c:v>
                </c:pt>
                <c:pt idx="323">
                  <c:v>7.4527820230025528</c:v>
                </c:pt>
                <c:pt idx="324">
                  <c:v>7.4270680353834466</c:v>
                </c:pt>
                <c:pt idx="325">
                  <c:v>7.4225760188591838</c:v>
                </c:pt>
                <c:pt idx="326">
                  <c:v>7.428636875114071</c:v>
                </c:pt>
                <c:pt idx="327">
                  <c:v>7.4335315372755097</c:v>
                </c:pt>
                <c:pt idx="328">
                  <c:v>7.4020485988602163</c:v>
                </c:pt>
                <c:pt idx="329">
                  <c:v>7.3777666568271689</c:v>
                </c:pt>
                <c:pt idx="330">
                  <c:v>7.3318542775885325</c:v>
                </c:pt>
                <c:pt idx="331">
                  <c:v>7.3540025171302243</c:v>
                </c:pt>
                <c:pt idx="332">
                  <c:v>7.3541878563862211</c:v>
                </c:pt>
                <c:pt idx="333">
                  <c:v>7.3355753137247861</c:v>
                </c:pt>
                <c:pt idx="334">
                  <c:v>7.3236632864214677</c:v>
                </c:pt>
                <c:pt idx="335">
                  <c:v>7.311255446006915</c:v>
                </c:pt>
                <c:pt idx="336">
                  <c:v>7.3028487179682458</c:v>
                </c:pt>
                <c:pt idx="337">
                  <c:v>7.3081098900004093</c:v>
                </c:pt>
                <c:pt idx="338">
                  <c:v>7.2709867536648485</c:v>
                </c:pt>
                <c:pt idx="339">
                  <c:v>7.2842067295806032</c:v>
                </c:pt>
                <c:pt idx="340">
                  <c:v>7.2952233761770646</c:v>
                </c:pt>
                <c:pt idx="341">
                  <c:v>7.2409628716901464</c:v>
                </c:pt>
                <c:pt idx="342">
                  <c:v>7.2260022045998777</c:v>
                </c:pt>
                <c:pt idx="343">
                  <c:v>7.2398993766548401</c:v>
                </c:pt>
                <c:pt idx="344">
                  <c:v>7.2330441738159612</c:v>
                </c:pt>
                <c:pt idx="345">
                  <c:v>7.2134581550923604</c:v>
                </c:pt>
                <c:pt idx="346">
                  <c:v>7.2301425414124667</c:v>
                </c:pt>
                <c:pt idx="347">
                  <c:v>7.1484580253247829</c:v>
                </c:pt>
                <c:pt idx="348">
                  <c:v>7.1386805776525177</c:v>
                </c:pt>
                <c:pt idx="349">
                  <c:v>7.1152605170212784</c:v>
                </c:pt>
                <c:pt idx="350">
                  <c:v>7.1016857396450837</c:v>
                </c:pt>
                <c:pt idx="351">
                  <c:v>7.1280233675201439</c:v>
                </c:pt>
                <c:pt idx="352">
                  <c:v>7.0908170744874433</c:v>
                </c:pt>
                <c:pt idx="353">
                  <c:v>7.043376005319038</c:v>
                </c:pt>
                <c:pt idx="354">
                  <c:v>7.0483217001768219</c:v>
                </c:pt>
                <c:pt idx="355">
                  <c:v>7.0556152088732285</c:v>
                </c:pt>
                <c:pt idx="356">
                  <c:v>7.0640738053767098</c:v>
                </c:pt>
                <c:pt idx="357">
                  <c:v>7.0612894904201999</c:v>
                </c:pt>
                <c:pt idx="358">
                  <c:v>7.0612645310619193</c:v>
                </c:pt>
                <c:pt idx="359">
                  <c:v>6.9912759944314606</c:v>
                </c:pt>
                <c:pt idx="360">
                  <c:v>6.9895584193472162</c:v>
                </c:pt>
                <c:pt idx="361">
                  <c:v>7.0272249158345828</c:v>
                </c:pt>
                <c:pt idx="362">
                  <c:v>7.0607037068678773</c:v>
                </c:pt>
                <c:pt idx="363">
                  <c:v>7.0739378766722814</c:v>
                </c:pt>
                <c:pt idx="364">
                  <c:v>7.0506155001888713</c:v>
                </c:pt>
                <c:pt idx="365">
                  <c:v>7.0347496481545848</c:v>
                </c:pt>
                <c:pt idx="366">
                  <c:v>7.0519327200846158</c:v>
                </c:pt>
                <c:pt idx="367">
                  <c:v>7.0843702266180602</c:v>
                </c:pt>
                <c:pt idx="368">
                  <c:v>7.0857336302359082</c:v>
                </c:pt>
                <c:pt idx="369">
                  <c:v>7.101525678055804</c:v>
                </c:pt>
                <c:pt idx="370">
                  <c:v>7.1359844085531607</c:v>
                </c:pt>
                <c:pt idx="371">
                  <c:v>7.1041167329371309</c:v>
                </c:pt>
                <c:pt idx="372">
                  <c:v>7.0867965991467052</c:v>
                </c:pt>
                <c:pt idx="373">
                  <c:v>7.1135462618463725</c:v>
                </c:pt>
                <c:pt idx="374">
                  <c:v>7.103148186557652</c:v>
                </c:pt>
                <c:pt idx="375">
                  <c:v>7.1214745125048147</c:v>
                </c:pt>
                <c:pt idx="376">
                  <c:v>7.1044718845719999</c:v>
                </c:pt>
                <c:pt idx="377">
                  <c:v>7.071905480928109</c:v>
                </c:pt>
                <c:pt idx="378">
                  <c:v>7.0563649225302187</c:v>
                </c:pt>
                <c:pt idx="379">
                  <c:v>7.0962766097578012</c:v>
                </c:pt>
                <c:pt idx="380">
                  <c:v>7.1056965921510145</c:v>
                </c:pt>
                <c:pt idx="381">
                  <c:v>7.0881998489560214</c:v>
                </c:pt>
                <c:pt idx="382">
                  <c:v>7.1110840399241821</c:v>
                </c:pt>
                <c:pt idx="383">
                  <c:v>7.10694372753394</c:v>
                </c:pt>
                <c:pt idx="384">
                  <c:v>7.1155175515060591</c:v>
                </c:pt>
                <c:pt idx="385">
                  <c:v>7.1053250785779678</c:v>
                </c:pt>
                <c:pt idx="386">
                  <c:v>7.1000808919869218</c:v>
                </c:pt>
                <c:pt idx="387">
                  <c:v>7.0987657275860343</c:v>
                </c:pt>
                <c:pt idx="388">
                  <c:v>7.0721642522656261</c:v>
                </c:pt>
                <c:pt idx="389">
                  <c:v>7.0409639019867694</c:v>
                </c:pt>
                <c:pt idx="390">
                  <c:v>7.0126027784006597</c:v>
                </c:pt>
                <c:pt idx="391">
                  <c:v>7.0438753475154616</c:v>
                </c:pt>
                <c:pt idx="392">
                  <c:v>7.0557011382655563</c:v>
                </c:pt>
                <c:pt idx="393">
                  <c:v>7.0602348309434673</c:v>
                </c:pt>
                <c:pt idx="394">
                  <c:v>7.0734433026174308</c:v>
                </c:pt>
                <c:pt idx="395">
                  <c:v>7.0251581846418736</c:v>
                </c:pt>
                <c:pt idx="396">
                  <c:v>6.9688102519303641</c:v>
                </c:pt>
                <c:pt idx="397">
                  <c:v>6.9761203165666528</c:v>
                </c:pt>
                <c:pt idx="398">
                  <c:v>6.9517753023924556</c:v>
                </c:pt>
                <c:pt idx="399">
                  <c:v>6.9310976757306797</c:v>
                </c:pt>
                <c:pt idx="400">
                  <c:v>6.8755189799314893</c:v>
                </c:pt>
                <c:pt idx="401">
                  <c:v>6.8777103175515313</c:v>
                </c:pt>
                <c:pt idx="402">
                  <c:v>6.8693370047468711</c:v>
                </c:pt>
                <c:pt idx="403">
                  <c:v>6.9008423261073455</c:v>
                </c:pt>
                <c:pt idx="404">
                  <c:v>6.8838591731133354</c:v>
                </c:pt>
                <c:pt idx="405">
                  <c:v>6.844249032163634</c:v>
                </c:pt>
                <c:pt idx="406">
                  <c:v>6.8676574859777393</c:v>
                </c:pt>
                <c:pt idx="407">
                  <c:v>6.8193213690584038</c:v>
                </c:pt>
                <c:pt idx="408">
                  <c:v>6.8082006652623859</c:v>
                </c:pt>
                <c:pt idx="409">
                  <c:v>6.7665528969556972</c:v>
                </c:pt>
                <c:pt idx="410">
                  <c:v>6.7344686013113106</c:v>
                </c:pt>
                <c:pt idx="411">
                  <c:v>6.7448168092678102</c:v>
                </c:pt>
                <c:pt idx="412">
                  <c:v>6.7413525907352652</c:v>
                </c:pt>
                <c:pt idx="413">
                  <c:v>6.6864464925694422</c:v>
                </c:pt>
                <c:pt idx="414">
                  <c:v>6.6642066468306229</c:v>
                </c:pt>
                <c:pt idx="415">
                  <c:v>6.6335999807095707</c:v>
                </c:pt>
                <c:pt idx="416">
                  <c:v>6.6286314075272701</c:v>
                </c:pt>
                <c:pt idx="417">
                  <c:v>6.6642757740144951</c:v>
                </c:pt>
                <c:pt idx="418">
                  <c:v>6.6963863925724034</c:v>
                </c:pt>
                <c:pt idx="419">
                  <c:v>6.5903654713156117</c:v>
                </c:pt>
                <c:pt idx="420">
                  <c:v>6.6096625095167587</c:v>
                </c:pt>
                <c:pt idx="421">
                  <c:v>6.6225525580907449</c:v>
                </c:pt>
                <c:pt idx="422">
                  <c:v>6.5984308731073478</c:v>
                </c:pt>
                <c:pt idx="423">
                  <c:v>6.5748829527314738</c:v>
                </c:pt>
                <c:pt idx="424">
                  <c:v>6.5618945615945536</c:v>
                </c:pt>
                <c:pt idx="425">
                  <c:v>6.5281906401334684</c:v>
                </c:pt>
                <c:pt idx="426">
                  <c:v>6.5219377237947231</c:v>
                </c:pt>
                <c:pt idx="427">
                  <c:v>6.5926698590648538</c:v>
                </c:pt>
                <c:pt idx="428">
                  <c:v>6.6268499597280233</c:v>
                </c:pt>
                <c:pt idx="429">
                  <c:v>6.6466173574428611</c:v>
                </c:pt>
                <c:pt idx="430">
                  <c:v>6.6352556183703095</c:v>
                </c:pt>
                <c:pt idx="431">
                  <c:v>6.5856447138698764</c:v>
                </c:pt>
                <c:pt idx="432">
                  <c:v>6.5795562595850914</c:v>
                </c:pt>
                <c:pt idx="433">
                  <c:v>6.5614580408432879</c:v>
                </c:pt>
                <c:pt idx="434">
                  <c:v>6.5561958854389495</c:v>
                </c:pt>
                <c:pt idx="435">
                  <c:v>6.5054071505054596</c:v>
                </c:pt>
                <c:pt idx="436">
                  <c:v>6.5051868682320784</c:v>
                </c:pt>
                <c:pt idx="437">
                  <c:v>6.4952392045854159</c:v>
                </c:pt>
                <c:pt idx="438">
                  <c:v>6.5095876333844664</c:v>
                </c:pt>
                <c:pt idx="439">
                  <c:v>6.5525417158722421</c:v>
                </c:pt>
                <c:pt idx="440">
                  <c:v>6.5768009884039804</c:v>
                </c:pt>
                <c:pt idx="441">
                  <c:v>6.5760372888586645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8-4762-981D-3767B6DE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506888"/>
        <c:axId val="620507280"/>
      </c:lineChart>
      <c:dateAx>
        <c:axId val="620506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507280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620507280"/>
        <c:scaling>
          <c:orientation val="minMax"/>
          <c:max val="11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2.4960892763940989E-2"/>
              <c:y val="0.34364385789804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506888"/>
        <c:crosses val="autoZero"/>
        <c:crossBetween val="between"/>
        <c:majorUnit val="2"/>
      </c:valAx>
      <c:spPr>
        <a:pattFill prst="pct80">
          <a:fgClr>
            <a:srgbClr xmlns:mc="http://schemas.openxmlformats.org/markup-compatibility/2006" xmlns:a14="http://schemas.microsoft.com/office/drawing/2010/main" val="FFFFFF" mc:Ignorable="a14" a14:legacySpreadsheetColorIndex="9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46740187519479"/>
          <c:y val="0.22909652138553102"/>
          <c:w val="0.11856472876512754"/>
          <c:h val="0.154639384865624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Nominal vs. Real FX (SKK/USD)</a:t>
            </a:r>
          </a:p>
        </c:rich>
      </c:tx>
      <c:layout>
        <c:manualLayout>
          <c:xMode val="edge"/>
          <c:yMode val="edge"/>
          <c:x val="0.31813374074509343"/>
          <c:y val="3.7800781895270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45104277129727E-2"/>
          <c:y val="0.15120325656161593"/>
          <c:w val="0.89395590662513946"/>
          <c:h val="0.56701221210605979"/>
        </c:manualLayout>
      </c:layout>
      <c:lineChart>
        <c:grouping val="standard"/>
        <c:varyColors val="0"/>
        <c:ser>
          <c:idx val="2"/>
          <c:order val="0"/>
          <c:tx>
            <c:v>Real FX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'Data-Forecast'!$A$9:$A$450</c:f>
              <c:numCache>
                <c:formatCode>m/d/yyyy</c:formatCode>
                <c:ptCount val="442"/>
                <c:pt idx="0">
                  <c:v>25979</c:v>
                </c:pt>
                <c:pt idx="1">
                  <c:v>26007</c:v>
                </c:pt>
                <c:pt idx="2">
                  <c:v>26038</c:v>
                </c:pt>
                <c:pt idx="3">
                  <c:v>26068</c:v>
                </c:pt>
                <c:pt idx="4">
                  <c:v>26099</c:v>
                </c:pt>
                <c:pt idx="5">
                  <c:v>26129</c:v>
                </c:pt>
                <c:pt idx="6">
                  <c:v>26160</c:v>
                </c:pt>
                <c:pt idx="7">
                  <c:v>26191</c:v>
                </c:pt>
                <c:pt idx="8">
                  <c:v>26221</c:v>
                </c:pt>
                <c:pt idx="9">
                  <c:v>26252</c:v>
                </c:pt>
                <c:pt idx="10">
                  <c:v>26282</c:v>
                </c:pt>
                <c:pt idx="11">
                  <c:v>26313</c:v>
                </c:pt>
                <c:pt idx="12">
                  <c:v>26344</c:v>
                </c:pt>
                <c:pt idx="13">
                  <c:v>26373</c:v>
                </c:pt>
                <c:pt idx="14">
                  <c:v>26404</c:v>
                </c:pt>
                <c:pt idx="15">
                  <c:v>26434</c:v>
                </c:pt>
                <c:pt idx="16">
                  <c:v>26465</c:v>
                </c:pt>
                <c:pt idx="17">
                  <c:v>26495</c:v>
                </c:pt>
                <c:pt idx="18">
                  <c:v>26526</c:v>
                </c:pt>
                <c:pt idx="19">
                  <c:v>26557</c:v>
                </c:pt>
                <c:pt idx="20">
                  <c:v>26587</c:v>
                </c:pt>
                <c:pt idx="21">
                  <c:v>26618</c:v>
                </c:pt>
                <c:pt idx="22">
                  <c:v>26648</c:v>
                </c:pt>
                <c:pt idx="23">
                  <c:v>26679</c:v>
                </c:pt>
                <c:pt idx="24">
                  <c:v>26710</c:v>
                </c:pt>
                <c:pt idx="25">
                  <c:v>26738</c:v>
                </c:pt>
                <c:pt idx="26">
                  <c:v>26769</c:v>
                </c:pt>
                <c:pt idx="27">
                  <c:v>26799</c:v>
                </c:pt>
                <c:pt idx="28">
                  <c:v>26830</c:v>
                </c:pt>
                <c:pt idx="29">
                  <c:v>26860</c:v>
                </c:pt>
                <c:pt idx="30">
                  <c:v>26891</c:v>
                </c:pt>
                <c:pt idx="31">
                  <c:v>26922</c:v>
                </c:pt>
                <c:pt idx="32">
                  <c:v>26952</c:v>
                </c:pt>
                <c:pt idx="33">
                  <c:v>26983</c:v>
                </c:pt>
                <c:pt idx="34">
                  <c:v>27013</c:v>
                </c:pt>
                <c:pt idx="35">
                  <c:v>27044</c:v>
                </c:pt>
                <c:pt idx="36">
                  <c:v>27075</c:v>
                </c:pt>
                <c:pt idx="37">
                  <c:v>27103</c:v>
                </c:pt>
                <c:pt idx="38">
                  <c:v>27134</c:v>
                </c:pt>
                <c:pt idx="39">
                  <c:v>27164</c:v>
                </c:pt>
                <c:pt idx="40">
                  <c:v>27195</c:v>
                </c:pt>
                <c:pt idx="41">
                  <c:v>27225</c:v>
                </c:pt>
                <c:pt idx="42">
                  <c:v>27256</c:v>
                </c:pt>
                <c:pt idx="43">
                  <c:v>27287</c:v>
                </c:pt>
                <c:pt idx="44">
                  <c:v>27317</c:v>
                </c:pt>
                <c:pt idx="45">
                  <c:v>27348</c:v>
                </c:pt>
                <c:pt idx="46">
                  <c:v>27378</c:v>
                </c:pt>
                <c:pt idx="47">
                  <c:v>27409</c:v>
                </c:pt>
                <c:pt idx="48">
                  <c:v>27440</c:v>
                </c:pt>
                <c:pt idx="49">
                  <c:v>27468</c:v>
                </c:pt>
                <c:pt idx="50">
                  <c:v>27499</c:v>
                </c:pt>
                <c:pt idx="51">
                  <c:v>27529</c:v>
                </c:pt>
                <c:pt idx="52">
                  <c:v>27560</c:v>
                </c:pt>
                <c:pt idx="53">
                  <c:v>27590</c:v>
                </c:pt>
                <c:pt idx="54">
                  <c:v>27621</c:v>
                </c:pt>
                <c:pt idx="55">
                  <c:v>27652</c:v>
                </c:pt>
                <c:pt idx="56">
                  <c:v>27682</c:v>
                </c:pt>
                <c:pt idx="57">
                  <c:v>27713</c:v>
                </c:pt>
                <c:pt idx="58">
                  <c:v>27743</c:v>
                </c:pt>
                <c:pt idx="59">
                  <c:v>27774</c:v>
                </c:pt>
                <c:pt idx="60">
                  <c:v>27805</c:v>
                </c:pt>
                <c:pt idx="61">
                  <c:v>27834</c:v>
                </c:pt>
                <c:pt idx="62">
                  <c:v>27865</c:v>
                </c:pt>
                <c:pt idx="63">
                  <c:v>27895</c:v>
                </c:pt>
                <c:pt idx="64">
                  <c:v>27926</c:v>
                </c:pt>
                <c:pt idx="65">
                  <c:v>27956</c:v>
                </c:pt>
                <c:pt idx="66">
                  <c:v>27987</c:v>
                </c:pt>
                <c:pt idx="67">
                  <c:v>28018</c:v>
                </c:pt>
                <c:pt idx="68">
                  <c:v>28048</c:v>
                </c:pt>
                <c:pt idx="69">
                  <c:v>28079</c:v>
                </c:pt>
                <c:pt idx="70">
                  <c:v>28109</c:v>
                </c:pt>
                <c:pt idx="71">
                  <c:v>28140</c:v>
                </c:pt>
                <c:pt idx="72">
                  <c:v>28171</c:v>
                </c:pt>
                <c:pt idx="73">
                  <c:v>28199</c:v>
                </c:pt>
                <c:pt idx="74">
                  <c:v>28230</c:v>
                </c:pt>
                <c:pt idx="75">
                  <c:v>28260</c:v>
                </c:pt>
                <c:pt idx="76">
                  <c:v>28291</c:v>
                </c:pt>
                <c:pt idx="77">
                  <c:v>28321</c:v>
                </c:pt>
                <c:pt idx="78">
                  <c:v>28352</c:v>
                </c:pt>
                <c:pt idx="79">
                  <c:v>28383</c:v>
                </c:pt>
                <c:pt idx="80">
                  <c:v>28413</c:v>
                </c:pt>
                <c:pt idx="81">
                  <c:v>28444</c:v>
                </c:pt>
                <c:pt idx="82">
                  <c:v>28474</c:v>
                </c:pt>
                <c:pt idx="83">
                  <c:v>28505</c:v>
                </c:pt>
                <c:pt idx="84">
                  <c:v>28536</c:v>
                </c:pt>
                <c:pt idx="85">
                  <c:v>28564</c:v>
                </c:pt>
                <c:pt idx="86">
                  <c:v>28595</c:v>
                </c:pt>
                <c:pt idx="87">
                  <c:v>28625</c:v>
                </c:pt>
                <c:pt idx="88">
                  <c:v>28656</c:v>
                </c:pt>
                <c:pt idx="89">
                  <c:v>28686</c:v>
                </c:pt>
                <c:pt idx="90">
                  <c:v>28717</c:v>
                </c:pt>
                <c:pt idx="91">
                  <c:v>28748</c:v>
                </c:pt>
                <c:pt idx="92">
                  <c:v>28778</c:v>
                </c:pt>
                <c:pt idx="93">
                  <c:v>28809</c:v>
                </c:pt>
                <c:pt idx="94">
                  <c:v>28839</c:v>
                </c:pt>
                <c:pt idx="95">
                  <c:v>28870</c:v>
                </c:pt>
                <c:pt idx="96">
                  <c:v>28901</c:v>
                </c:pt>
                <c:pt idx="97">
                  <c:v>28929</c:v>
                </c:pt>
                <c:pt idx="98">
                  <c:v>28960</c:v>
                </c:pt>
                <c:pt idx="99">
                  <c:v>28990</c:v>
                </c:pt>
                <c:pt idx="100">
                  <c:v>29021</c:v>
                </c:pt>
                <c:pt idx="101">
                  <c:v>29051</c:v>
                </c:pt>
                <c:pt idx="102">
                  <c:v>29082</c:v>
                </c:pt>
                <c:pt idx="103">
                  <c:v>29113</c:v>
                </c:pt>
                <c:pt idx="104">
                  <c:v>29143</c:v>
                </c:pt>
                <c:pt idx="105">
                  <c:v>29174</c:v>
                </c:pt>
                <c:pt idx="106">
                  <c:v>29204</c:v>
                </c:pt>
                <c:pt idx="107">
                  <c:v>29235</c:v>
                </c:pt>
                <c:pt idx="108">
                  <c:v>29266</c:v>
                </c:pt>
                <c:pt idx="109">
                  <c:v>29295</c:v>
                </c:pt>
                <c:pt idx="110">
                  <c:v>29326</c:v>
                </c:pt>
                <c:pt idx="111">
                  <c:v>29356</c:v>
                </c:pt>
                <c:pt idx="112">
                  <c:v>29387</c:v>
                </c:pt>
                <c:pt idx="113">
                  <c:v>29417</c:v>
                </c:pt>
                <c:pt idx="114">
                  <c:v>29448</c:v>
                </c:pt>
                <c:pt idx="115">
                  <c:v>29479</c:v>
                </c:pt>
                <c:pt idx="116">
                  <c:v>29509</c:v>
                </c:pt>
                <c:pt idx="117">
                  <c:v>29540</c:v>
                </c:pt>
                <c:pt idx="118">
                  <c:v>29570</c:v>
                </c:pt>
                <c:pt idx="119">
                  <c:v>29601</c:v>
                </c:pt>
                <c:pt idx="120">
                  <c:v>29632</c:v>
                </c:pt>
                <c:pt idx="121">
                  <c:v>29660</c:v>
                </c:pt>
                <c:pt idx="122">
                  <c:v>29691</c:v>
                </c:pt>
                <c:pt idx="123">
                  <c:v>29721</c:v>
                </c:pt>
                <c:pt idx="124">
                  <c:v>29752</c:v>
                </c:pt>
                <c:pt idx="125">
                  <c:v>29782</c:v>
                </c:pt>
                <c:pt idx="126">
                  <c:v>29813</c:v>
                </c:pt>
                <c:pt idx="127">
                  <c:v>29844</c:v>
                </c:pt>
                <c:pt idx="128">
                  <c:v>29874</c:v>
                </c:pt>
                <c:pt idx="129">
                  <c:v>29905</c:v>
                </c:pt>
                <c:pt idx="130">
                  <c:v>29935</c:v>
                </c:pt>
                <c:pt idx="131">
                  <c:v>29966</c:v>
                </c:pt>
                <c:pt idx="132">
                  <c:v>29997</c:v>
                </c:pt>
                <c:pt idx="133">
                  <c:v>30025</c:v>
                </c:pt>
                <c:pt idx="134">
                  <c:v>30056</c:v>
                </c:pt>
                <c:pt idx="135">
                  <c:v>30086</c:v>
                </c:pt>
                <c:pt idx="136">
                  <c:v>30117</c:v>
                </c:pt>
                <c:pt idx="137">
                  <c:v>30147</c:v>
                </c:pt>
                <c:pt idx="138">
                  <c:v>30178</c:v>
                </c:pt>
                <c:pt idx="139">
                  <c:v>30209</c:v>
                </c:pt>
                <c:pt idx="140">
                  <c:v>30239</c:v>
                </c:pt>
                <c:pt idx="141">
                  <c:v>30270</c:v>
                </c:pt>
                <c:pt idx="142">
                  <c:v>30300</c:v>
                </c:pt>
                <c:pt idx="143">
                  <c:v>30331</c:v>
                </c:pt>
                <c:pt idx="144">
                  <c:v>30362</c:v>
                </c:pt>
                <c:pt idx="145">
                  <c:v>30390</c:v>
                </c:pt>
                <c:pt idx="146">
                  <c:v>30421</c:v>
                </c:pt>
                <c:pt idx="147">
                  <c:v>30451</c:v>
                </c:pt>
                <c:pt idx="148">
                  <c:v>30482</c:v>
                </c:pt>
                <c:pt idx="149">
                  <c:v>30512</c:v>
                </c:pt>
                <c:pt idx="150">
                  <c:v>30543</c:v>
                </c:pt>
                <c:pt idx="151">
                  <c:v>30574</c:v>
                </c:pt>
                <c:pt idx="152">
                  <c:v>30604</c:v>
                </c:pt>
                <c:pt idx="153">
                  <c:v>30635</c:v>
                </c:pt>
                <c:pt idx="154">
                  <c:v>30665</c:v>
                </c:pt>
                <c:pt idx="155">
                  <c:v>30696</c:v>
                </c:pt>
                <c:pt idx="156">
                  <c:v>30727</c:v>
                </c:pt>
                <c:pt idx="157">
                  <c:v>30756</c:v>
                </c:pt>
                <c:pt idx="158">
                  <c:v>30787</c:v>
                </c:pt>
                <c:pt idx="159">
                  <c:v>30817</c:v>
                </c:pt>
                <c:pt idx="160">
                  <c:v>30848</c:v>
                </c:pt>
                <c:pt idx="161">
                  <c:v>30878</c:v>
                </c:pt>
                <c:pt idx="162">
                  <c:v>30909</c:v>
                </c:pt>
                <c:pt idx="163">
                  <c:v>30940</c:v>
                </c:pt>
                <c:pt idx="164">
                  <c:v>30970</c:v>
                </c:pt>
                <c:pt idx="165">
                  <c:v>31001</c:v>
                </c:pt>
                <c:pt idx="166">
                  <c:v>31031</c:v>
                </c:pt>
                <c:pt idx="167">
                  <c:v>31062</c:v>
                </c:pt>
                <c:pt idx="168">
                  <c:v>31093</c:v>
                </c:pt>
                <c:pt idx="169">
                  <c:v>31121</c:v>
                </c:pt>
                <c:pt idx="170">
                  <c:v>31152</c:v>
                </c:pt>
                <c:pt idx="171">
                  <c:v>31182</c:v>
                </c:pt>
                <c:pt idx="172">
                  <c:v>31213</c:v>
                </c:pt>
                <c:pt idx="173">
                  <c:v>31243</c:v>
                </c:pt>
                <c:pt idx="174">
                  <c:v>31274</c:v>
                </c:pt>
                <c:pt idx="175">
                  <c:v>31305</c:v>
                </c:pt>
                <c:pt idx="176">
                  <c:v>31335</c:v>
                </c:pt>
                <c:pt idx="177">
                  <c:v>31366</c:v>
                </c:pt>
                <c:pt idx="178">
                  <c:v>31396</c:v>
                </c:pt>
                <c:pt idx="179">
                  <c:v>31427</c:v>
                </c:pt>
                <c:pt idx="180">
                  <c:v>31458</c:v>
                </c:pt>
                <c:pt idx="181">
                  <c:v>31486</c:v>
                </c:pt>
                <c:pt idx="182">
                  <c:v>31517</c:v>
                </c:pt>
                <c:pt idx="183">
                  <c:v>31547</c:v>
                </c:pt>
                <c:pt idx="184">
                  <c:v>31578</c:v>
                </c:pt>
                <c:pt idx="185">
                  <c:v>31608</c:v>
                </c:pt>
                <c:pt idx="186">
                  <c:v>31639</c:v>
                </c:pt>
                <c:pt idx="187">
                  <c:v>31670</c:v>
                </c:pt>
                <c:pt idx="188">
                  <c:v>31700</c:v>
                </c:pt>
                <c:pt idx="189">
                  <c:v>31731</c:v>
                </c:pt>
                <c:pt idx="190">
                  <c:v>31761</c:v>
                </c:pt>
                <c:pt idx="191">
                  <c:v>31792</c:v>
                </c:pt>
                <c:pt idx="192">
                  <c:v>31823</c:v>
                </c:pt>
                <c:pt idx="193">
                  <c:v>31851</c:v>
                </c:pt>
                <c:pt idx="194">
                  <c:v>31882</c:v>
                </c:pt>
                <c:pt idx="195">
                  <c:v>31912</c:v>
                </c:pt>
                <c:pt idx="196">
                  <c:v>31943</c:v>
                </c:pt>
                <c:pt idx="197">
                  <c:v>31973</c:v>
                </c:pt>
                <c:pt idx="198">
                  <c:v>32004</c:v>
                </c:pt>
                <c:pt idx="199">
                  <c:v>32035</c:v>
                </c:pt>
                <c:pt idx="200">
                  <c:v>32065</c:v>
                </c:pt>
                <c:pt idx="201">
                  <c:v>32096</c:v>
                </c:pt>
                <c:pt idx="202">
                  <c:v>32126</c:v>
                </c:pt>
                <c:pt idx="203">
                  <c:v>32157</c:v>
                </c:pt>
                <c:pt idx="204">
                  <c:v>32188</c:v>
                </c:pt>
                <c:pt idx="205">
                  <c:v>32217</c:v>
                </c:pt>
                <c:pt idx="206">
                  <c:v>32248</c:v>
                </c:pt>
                <c:pt idx="207">
                  <c:v>32278</c:v>
                </c:pt>
                <c:pt idx="208">
                  <c:v>32309</c:v>
                </c:pt>
                <c:pt idx="209">
                  <c:v>32339</c:v>
                </c:pt>
                <c:pt idx="210">
                  <c:v>32370</c:v>
                </c:pt>
                <c:pt idx="211">
                  <c:v>32401</c:v>
                </c:pt>
                <c:pt idx="212">
                  <c:v>32431</c:v>
                </c:pt>
                <c:pt idx="213">
                  <c:v>32462</c:v>
                </c:pt>
                <c:pt idx="214">
                  <c:v>32492</c:v>
                </c:pt>
                <c:pt idx="215">
                  <c:v>32523</c:v>
                </c:pt>
                <c:pt idx="216">
                  <c:v>32554</c:v>
                </c:pt>
                <c:pt idx="217">
                  <c:v>32582</c:v>
                </c:pt>
                <c:pt idx="218">
                  <c:v>32613</c:v>
                </c:pt>
                <c:pt idx="219">
                  <c:v>32643</c:v>
                </c:pt>
                <c:pt idx="220">
                  <c:v>32674</c:v>
                </c:pt>
                <c:pt idx="221">
                  <c:v>32704</c:v>
                </c:pt>
                <c:pt idx="222">
                  <c:v>32735</c:v>
                </c:pt>
                <c:pt idx="223">
                  <c:v>32766</c:v>
                </c:pt>
                <c:pt idx="224">
                  <c:v>32796</c:v>
                </c:pt>
                <c:pt idx="225">
                  <c:v>32827</c:v>
                </c:pt>
                <c:pt idx="226">
                  <c:v>32857</c:v>
                </c:pt>
                <c:pt idx="227">
                  <c:v>32888</c:v>
                </c:pt>
                <c:pt idx="228">
                  <c:v>32919</c:v>
                </c:pt>
                <c:pt idx="229">
                  <c:v>32947</c:v>
                </c:pt>
                <c:pt idx="230">
                  <c:v>32978</c:v>
                </c:pt>
                <c:pt idx="231">
                  <c:v>33008</c:v>
                </c:pt>
                <c:pt idx="232">
                  <c:v>33039</c:v>
                </c:pt>
                <c:pt idx="233">
                  <c:v>33069</c:v>
                </c:pt>
                <c:pt idx="234">
                  <c:v>33100</c:v>
                </c:pt>
                <c:pt idx="235">
                  <c:v>33131</c:v>
                </c:pt>
                <c:pt idx="236">
                  <c:v>33161</c:v>
                </c:pt>
                <c:pt idx="237">
                  <c:v>33192</c:v>
                </c:pt>
                <c:pt idx="238">
                  <c:v>33222</c:v>
                </c:pt>
                <c:pt idx="239">
                  <c:v>33253</c:v>
                </c:pt>
                <c:pt idx="240">
                  <c:v>33284</c:v>
                </c:pt>
                <c:pt idx="241">
                  <c:v>33312</c:v>
                </c:pt>
                <c:pt idx="242">
                  <c:v>33343</c:v>
                </c:pt>
                <c:pt idx="243">
                  <c:v>33373</c:v>
                </c:pt>
                <c:pt idx="244">
                  <c:v>33404</c:v>
                </c:pt>
                <c:pt idx="245">
                  <c:v>33434</c:v>
                </c:pt>
                <c:pt idx="246">
                  <c:v>33465</c:v>
                </c:pt>
                <c:pt idx="247">
                  <c:v>33496</c:v>
                </c:pt>
                <c:pt idx="248">
                  <c:v>33526</c:v>
                </c:pt>
                <c:pt idx="249">
                  <c:v>33557</c:v>
                </c:pt>
                <c:pt idx="250">
                  <c:v>33587</c:v>
                </c:pt>
                <c:pt idx="251">
                  <c:v>33618</c:v>
                </c:pt>
                <c:pt idx="252">
                  <c:v>33649</c:v>
                </c:pt>
                <c:pt idx="253">
                  <c:v>33678</c:v>
                </c:pt>
                <c:pt idx="254">
                  <c:v>33709</c:v>
                </c:pt>
                <c:pt idx="255">
                  <c:v>33739</c:v>
                </c:pt>
                <c:pt idx="256">
                  <c:v>33770</c:v>
                </c:pt>
                <c:pt idx="257">
                  <c:v>33800</c:v>
                </c:pt>
                <c:pt idx="258">
                  <c:v>33831</c:v>
                </c:pt>
                <c:pt idx="259">
                  <c:v>33862</c:v>
                </c:pt>
                <c:pt idx="260">
                  <c:v>33892</c:v>
                </c:pt>
                <c:pt idx="261">
                  <c:v>33923</c:v>
                </c:pt>
                <c:pt idx="262">
                  <c:v>33953</c:v>
                </c:pt>
                <c:pt idx="263">
                  <c:v>33984</c:v>
                </c:pt>
                <c:pt idx="264">
                  <c:v>34015</c:v>
                </c:pt>
                <c:pt idx="265">
                  <c:v>34043</c:v>
                </c:pt>
                <c:pt idx="266">
                  <c:v>34074</c:v>
                </c:pt>
                <c:pt idx="267">
                  <c:v>34104</c:v>
                </c:pt>
                <c:pt idx="268">
                  <c:v>34135</c:v>
                </c:pt>
                <c:pt idx="269">
                  <c:v>34165</c:v>
                </c:pt>
                <c:pt idx="270">
                  <c:v>34196</c:v>
                </c:pt>
                <c:pt idx="271">
                  <c:v>34227</c:v>
                </c:pt>
                <c:pt idx="272">
                  <c:v>34257</c:v>
                </c:pt>
                <c:pt idx="273">
                  <c:v>34288</c:v>
                </c:pt>
                <c:pt idx="274">
                  <c:v>34318</c:v>
                </c:pt>
                <c:pt idx="275">
                  <c:v>34349</c:v>
                </c:pt>
                <c:pt idx="276">
                  <c:v>34380</c:v>
                </c:pt>
                <c:pt idx="277">
                  <c:v>34408</c:v>
                </c:pt>
                <c:pt idx="278">
                  <c:v>34439</c:v>
                </c:pt>
                <c:pt idx="279">
                  <c:v>34469</c:v>
                </c:pt>
                <c:pt idx="280">
                  <c:v>34500</c:v>
                </c:pt>
                <c:pt idx="281">
                  <c:v>34530</c:v>
                </c:pt>
                <c:pt idx="282">
                  <c:v>34561</c:v>
                </c:pt>
                <c:pt idx="283">
                  <c:v>34592</c:v>
                </c:pt>
                <c:pt idx="284">
                  <c:v>34622</c:v>
                </c:pt>
                <c:pt idx="285">
                  <c:v>34653</c:v>
                </c:pt>
                <c:pt idx="286">
                  <c:v>34683</c:v>
                </c:pt>
                <c:pt idx="287">
                  <c:v>34714</c:v>
                </c:pt>
                <c:pt idx="288">
                  <c:v>34745</c:v>
                </c:pt>
                <c:pt idx="289">
                  <c:v>34773</c:v>
                </c:pt>
                <c:pt idx="290">
                  <c:v>34804</c:v>
                </c:pt>
                <c:pt idx="291">
                  <c:v>34834</c:v>
                </c:pt>
                <c:pt idx="292">
                  <c:v>34865</c:v>
                </c:pt>
                <c:pt idx="293">
                  <c:v>34895</c:v>
                </c:pt>
                <c:pt idx="294">
                  <c:v>34926</c:v>
                </c:pt>
                <c:pt idx="295">
                  <c:v>34957</c:v>
                </c:pt>
                <c:pt idx="296">
                  <c:v>34987</c:v>
                </c:pt>
                <c:pt idx="297">
                  <c:v>35018</c:v>
                </c:pt>
                <c:pt idx="298">
                  <c:v>35048</c:v>
                </c:pt>
                <c:pt idx="299">
                  <c:v>35079</c:v>
                </c:pt>
                <c:pt idx="300">
                  <c:v>35110</c:v>
                </c:pt>
                <c:pt idx="301">
                  <c:v>35139</c:v>
                </c:pt>
                <c:pt idx="302">
                  <c:v>35170</c:v>
                </c:pt>
                <c:pt idx="303">
                  <c:v>35200</c:v>
                </c:pt>
                <c:pt idx="304">
                  <c:v>35231</c:v>
                </c:pt>
                <c:pt idx="305">
                  <c:v>35261</c:v>
                </c:pt>
                <c:pt idx="306">
                  <c:v>35292</c:v>
                </c:pt>
                <c:pt idx="307">
                  <c:v>35323</c:v>
                </c:pt>
                <c:pt idx="308">
                  <c:v>35353</c:v>
                </c:pt>
                <c:pt idx="309">
                  <c:v>35384</c:v>
                </c:pt>
                <c:pt idx="310">
                  <c:v>35414</c:v>
                </c:pt>
                <c:pt idx="311">
                  <c:v>35445</c:v>
                </c:pt>
                <c:pt idx="312">
                  <c:v>35476</c:v>
                </c:pt>
                <c:pt idx="313">
                  <c:v>35504</c:v>
                </c:pt>
                <c:pt idx="314">
                  <c:v>35535</c:v>
                </c:pt>
                <c:pt idx="315">
                  <c:v>35565</c:v>
                </c:pt>
                <c:pt idx="316">
                  <c:v>35596</c:v>
                </c:pt>
                <c:pt idx="317">
                  <c:v>35626</c:v>
                </c:pt>
                <c:pt idx="318">
                  <c:v>35657</c:v>
                </c:pt>
                <c:pt idx="319">
                  <c:v>35688</c:v>
                </c:pt>
                <c:pt idx="320">
                  <c:v>35718</c:v>
                </c:pt>
                <c:pt idx="321">
                  <c:v>35749</c:v>
                </c:pt>
                <c:pt idx="322">
                  <c:v>35779</c:v>
                </c:pt>
                <c:pt idx="323">
                  <c:v>35810</c:v>
                </c:pt>
                <c:pt idx="324">
                  <c:v>35841</c:v>
                </c:pt>
                <c:pt idx="325">
                  <c:v>35869</c:v>
                </c:pt>
                <c:pt idx="326">
                  <c:v>35900</c:v>
                </c:pt>
                <c:pt idx="327">
                  <c:v>35930</c:v>
                </c:pt>
                <c:pt idx="328">
                  <c:v>35961</c:v>
                </c:pt>
                <c:pt idx="329">
                  <c:v>35991</c:v>
                </c:pt>
                <c:pt idx="330">
                  <c:v>36022</c:v>
                </c:pt>
                <c:pt idx="331">
                  <c:v>36053</c:v>
                </c:pt>
                <c:pt idx="332">
                  <c:v>36083</c:v>
                </c:pt>
                <c:pt idx="333">
                  <c:v>36114</c:v>
                </c:pt>
                <c:pt idx="334">
                  <c:v>36144</c:v>
                </c:pt>
                <c:pt idx="335">
                  <c:v>36175</c:v>
                </c:pt>
                <c:pt idx="336">
                  <c:v>36206</c:v>
                </c:pt>
                <c:pt idx="337">
                  <c:v>36234</c:v>
                </c:pt>
                <c:pt idx="338">
                  <c:v>36265</c:v>
                </c:pt>
                <c:pt idx="339">
                  <c:v>36295</c:v>
                </c:pt>
                <c:pt idx="340">
                  <c:v>36326</c:v>
                </c:pt>
                <c:pt idx="341">
                  <c:v>36356</c:v>
                </c:pt>
                <c:pt idx="342">
                  <c:v>36387</c:v>
                </c:pt>
                <c:pt idx="343">
                  <c:v>36418</c:v>
                </c:pt>
                <c:pt idx="344">
                  <c:v>36448</c:v>
                </c:pt>
                <c:pt idx="345">
                  <c:v>36479</c:v>
                </c:pt>
                <c:pt idx="346">
                  <c:v>36509</c:v>
                </c:pt>
                <c:pt idx="347">
                  <c:v>36540</c:v>
                </c:pt>
                <c:pt idx="348">
                  <c:v>36571</c:v>
                </c:pt>
                <c:pt idx="349">
                  <c:v>36600</c:v>
                </c:pt>
                <c:pt idx="350">
                  <c:v>36631</c:v>
                </c:pt>
                <c:pt idx="351">
                  <c:v>36661</c:v>
                </c:pt>
                <c:pt idx="352">
                  <c:v>36692</c:v>
                </c:pt>
                <c:pt idx="353">
                  <c:v>36722</c:v>
                </c:pt>
                <c:pt idx="354">
                  <c:v>36753</c:v>
                </c:pt>
                <c:pt idx="355">
                  <c:v>36784</c:v>
                </c:pt>
                <c:pt idx="356">
                  <c:v>36814</c:v>
                </c:pt>
                <c:pt idx="357">
                  <c:v>36845</c:v>
                </c:pt>
                <c:pt idx="358">
                  <c:v>36875</c:v>
                </c:pt>
                <c:pt idx="359">
                  <c:v>36906</c:v>
                </c:pt>
                <c:pt idx="360">
                  <c:v>36937</c:v>
                </c:pt>
                <c:pt idx="361">
                  <c:v>36965</c:v>
                </c:pt>
                <c:pt idx="362">
                  <c:v>36996</c:v>
                </c:pt>
                <c:pt idx="363">
                  <c:v>37026</c:v>
                </c:pt>
                <c:pt idx="364">
                  <c:v>37057</c:v>
                </c:pt>
                <c:pt idx="365">
                  <c:v>37087</c:v>
                </c:pt>
                <c:pt idx="366">
                  <c:v>37118</c:v>
                </c:pt>
                <c:pt idx="367">
                  <c:v>37149</c:v>
                </c:pt>
                <c:pt idx="368">
                  <c:v>37179</c:v>
                </c:pt>
                <c:pt idx="369">
                  <c:v>37210</c:v>
                </c:pt>
                <c:pt idx="370">
                  <c:v>37240</c:v>
                </c:pt>
                <c:pt idx="371">
                  <c:v>37271</c:v>
                </c:pt>
                <c:pt idx="372">
                  <c:v>37302</c:v>
                </c:pt>
                <c:pt idx="373">
                  <c:v>37330</c:v>
                </c:pt>
                <c:pt idx="374">
                  <c:v>37361</c:v>
                </c:pt>
                <c:pt idx="375">
                  <c:v>37391</c:v>
                </c:pt>
                <c:pt idx="376">
                  <c:v>37422</c:v>
                </c:pt>
                <c:pt idx="377">
                  <c:v>37452</c:v>
                </c:pt>
                <c:pt idx="378">
                  <c:v>37483</c:v>
                </c:pt>
                <c:pt idx="379">
                  <c:v>37514</c:v>
                </c:pt>
                <c:pt idx="380">
                  <c:v>37544</c:v>
                </c:pt>
                <c:pt idx="381">
                  <c:v>37575</c:v>
                </c:pt>
                <c:pt idx="382">
                  <c:v>37605</c:v>
                </c:pt>
                <c:pt idx="383">
                  <c:v>37636</c:v>
                </c:pt>
                <c:pt idx="384">
                  <c:v>37667</c:v>
                </c:pt>
                <c:pt idx="385">
                  <c:v>37695</c:v>
                </c:pt>
                <c:pt idx="386">
                  <c:v>37726</c:v>
                </c:pt>
                <c:pt idx="387">
                  <c:v>37756</c:v>
                </c:pt>
                <c:pt idx="388">
                  <c:v>37787</c:v>
                </c:pt>
                <c:pt idx="389">
                  <c:v>37817</c:v>
                </c:pt>
                <c:pt idx="390">
                  <c:v>37848</c:v>
                </c:pt>
                <c:pt idx="391">
                  <c:v>37879</c:v>
                </c:pt>
                <c:pt idx="392">
                  <c:v>37909</c:v>
                </c:pt>
                <c:pt idx="393">
                  <c:v>37940</c:v>
                </c:pt>
                <c:pt idx="394">
                  <c:v>37970</c:v>
                </c:pt>
                <c:pt idx="395">
                  <c:v>38001</c:v>
                </c:pt>
                <c:pt idx="396">
                  <c:v>38032</c:v>
                </c:pt>
                <c:pt idx="397">
                  <c:v>38061</c:v>
                </c:pt>
                <c:pt idx="398">
                  <c:v>38092</c:v>
                </c:pt>
                <c:pt idx="399">
                  <c:v>38122</c:v>
                </c:pt>
                <c:pt idx="400">
                  <c:v>38153</c:v>
                </c:pt>
                <c:pt idx="401">
                  <c:v>38183</c:v>
                </c:pt>
                <c:pt idx="402">
                  <c:v>38214</c:v>
                </c:pt>
                <c:pt idx="403">
                  <c:v>38245</c:v>
                </c:pt>
                <c:pt idx="404">
                  <c:v>38275</c:v>
                </c:pt>
                <c:pt idx="405">
                  <c:v>38306</c:v>
                </c:pt>
                <c:pt idx="406">
                  <c:v>38336</c:v>
                </c:pt>
                <c:pt idx="407">
                  <c:v>38367</c:v>
                </c:pt>
                <c:pt idx="408">
                  <c:v>38398</c:v>
                </c:pt>
                <c:pt idx="409">
                  <c:v>38426</c:v>
                </c:pt>
                <c:pt idx="410">
                  <c:v>38457</c:v>
                </c:pt>
                <c:pt idx="411">
                  <c:v>38487</c:v>
                </c:pt>
                <c:pt idx="412">
                  <c:v>38518</c:v>
                </c:pt>
                <c:pt idx="413">
                  <c:v>38548</c:v>
                </c:pt>
                <c:pt idx="414">
                  <c:v>38579</c:v>
                </c:pt>
                <c:pt idx="415">
                  <c:v>38610</c:v>
                </c:pt>
                <c:pt idx="416">
                  <c:v>38640</c:v>
                </c:pt>
                <c:pt idx="417">
                  <c:v>38671</c:v>
                </c:pt>
                <c:pt idx="418">
                  <c:v>38701</c:v>
                </c:pt>
                <c:pt idx="419">
                  <c:v>38732</c:v>
                </c:pt>
                <c:pt idx="420">
                  <c:v>38763</c:v>
                </c:pt>
                <c:pt idx="421">
                  <c:v>38791</c:v>
                </c:pt>
                <c:pt idx="422">
                  <c:v>38822</c:v>
                </c:pt>
                <c:pt idx="423">
                  <c:v>38852</c:v>
                </c:pt>
                <c:pt idx="424">
                  <c:v>38883</c:v>
                </c:pt>
                <c:pt idx="425">
                  <c:v>38913</c:v>
                </c:pt>
                <c:pt idx="426">
                  <c:v>38944</c:v>
                </c:pt>
                <c:pt idx="427">
                  <c:v>38975</c:v>
                </c:pt>
                <c:pt idx="428">
                  <c:v>39005</c:v>
                </c:pt>
                <c:pt idx="429">
                  <c:v>39036</c:v>
                </c:pt>
                <c:pt idx="430">
                  <c:v>39066</c:v>
                </c:pt>
                <c:pt idx="431">
                  <c:v>39097</c:v>
                </c:pt>
                <c:pt idx="432">
                  <c:v>39128</c:v>
                </c:pt>
                <c:pt idx="433">
                  <c:v>39156</c:v>
                </c:pt>
                <c:pt idx="434">
                  <c:v>39187</c:v>
                </c:pt>
                <c:pt idx="435">
                  <c:v>39217</c:v>
                </c:pt>
                <c:pt idx="436">
                  <c:v>39248</c:v>
                </c:pt>
                <c:pt idx="437">
                  <c:v>39278</c:v>
                </c:pt>
                <c:pt idx="438">
                  <c:v>39309</c:v>
                </c:pt>
                <c:pt idx="439">
                  <c:v>39340</c:v>
                </c:pt>
                <c:pt idx="440">
                  <c:v>39370</c:v>
                </c:pt>
                <c:pt idx="441">
                  <c:v>39401</c:v>
                </c:pt>
              </c:numCache>
            </c:numRef>
          </c:cat>
          <c:val>
            <c:numRef>
              <c:f>'Data-Forecast'!$E$9:$E$450</c:f>
              <c:numCache>
                <c:formatCode>General</c:formatCode>
                <c:ptCount val="442"/>
                <c:pt idx="0">
                  <c:v>5.1961489444679936</c:v>
                </c:pt>
                <c:pt idx="1">
                  <c:v>5.1664298401420945</c:v>
                </c:pt>
                <c:pt idx="2">
                  <c:v>5.2004486527707163</c:v>
                </c:pt>
                <c:pt idx="3">
                  <c:v>5.2447697448979573</c:v>
                </c:pt>
                <c:pt idx="4">
                  <c:v>5.2686964985163192</c:v>
                </c:pt>
                <c:pt idx="5">
                  <c:v>5.2467453885748032</c:v>
                </c:pt>
                <c:pt idx="6">
                  <c:v>5.1916073550212154</c:v>
                </c:pt>
                <c:pt idx="7">
                  <c:v>5.1125408376963337</c:v>
                </c:pt>
                <c:pt idx="8">
                  <c:v>5.0118193548387087</c:v>
                </c:pt>
                <c:pt idx="9">
                  <c:v>5.0178062247838602</c:v>
                </c:pt>
                <c:pt idx="10">
                  <c:v>4.8728139428571415</c:v>
                </c:pt>
                <c:pt idx="11">
                  <c:v>4.7622093674162747</c:v>
                </c:pt>
                <c:pt idx="12">
                  <c:v>4.7278491660623621</c:v>
                </c:pt>
                <c:pt idx="13">
                  <c:v>4.666721027287319</c:v>
                </c:pt>
                <c:pt idx="14">
                  <c:v>4.7059922448979581</c:v>
                </c:pt>
                <c:pt idx="15">
                  <c:v>4.6714927256792285</c:v>
                </c:pt>
                <c:pt idx="16">
                  <c:v>4.6340440218683137</c:v>
                </c:pt>
                <c:pt idx="17">
                  <c:v>4.6258671735875811</c:v>
                </c:pt>
                <c:pt idx="18">
                  <c:v>4.6160988697017267</c:v>
                </c:pt>
                <c:pt idx="19">
                  <c:v>4.5980366051891206</c:v>
                </c:pt>
                <c:pt idx="20">
                  <c:v>4.6326774419691539</c:v>
                </c:pt>
                <c:pt idx="21">
                  <c:v>4.6381500701043779</c:v>
                </c:pt>
                <c:pt idx="22">
                  <c:v>4.591325921658985</c:v>
                </c:pt>
                <c:pt idx="23">
                  <c:v>4.5746898538526279</c:v>
                </c:pt>
                <c:pt idx="24">
                  <c:v>4.5341040154850454</c:v>
                </c:pt>
                <c:pt idx="25">
                  <c:v>4.1999439159041057</c:v>
                </c:pt>
                <c:pt idx="26">
                  <c:v>4.3770044591246897</c:v>
                </c:pt>
                <c:pt idx="27">
                  <c:v>4.3904763275991012</c:v>
                </c:pt>
                <c:pt idx="28">
                  <c:v>4.1404392745883385</c:v>
                </c:pt>
                <c:pt idx="29">
                  <c:v>3.9537012194220678</c:v>
                </c:pt>
                <c:pt idx="30">
                  <c:v>4.0835556390977441</c:v>
                </c:pt>
                <c:pt idx="31">
                  <c:v>4.1322586118251925</c:v>
                </c:pt>
                <c:pt idx="32">
                  <c:v>4.1179728462377305</c:v>
                </c:pt>
                <c:pt idx="33">
                  <c:v>4.2381187001222216</c:v>
                </c:pt>
                <c:pt idx="34">
                  <c:v>4.4198051311369975</c:v>
                </c:pt>
                <c:pt idx="35">
                  <c:v>4.6630266869000572</c:v>
                </c:pt>
                <c:pt idx="36">
                  <c:v>4.5509346604215448</c:v>
                </c:pt>
                <c:pt idx="37">
                  <c:v>4.4884580984233162</c:v>
                </c:pt>
                <c:pt idx="38">
                  <c:v>4.3568070776412435</c:v>
                </c:pt>
                <c:pt idx="39">
                  <c:v>4.2031992143890831</c:v>
                </c:pt>
                <c:pt idx="40">
                  <c:v>4.3365564935064933</c:v>
                </c:pt>
                <c:pt idx="41">
                  <c:v>4.3909004770992359</c:v>
                </c:pt>
                <c:pt idx="42">
                  <c:v>4.375350060704168</c:v>
                </c:pt>
                <c:pt idx="43">
                  <c:v>4.5009075842696618</c:v>
                </c:pt>
                <c:pt idx="44">
                  <c:v>4.3328242117555469</c:v>
                </c:pt>
                <c:pt idx="45">
                  <c:v>4.2681317667481036</c:v>
                </c:pt>
                <c:pt idx="46">
                  <c:v>4.14409175257732</c:v>
                </c:pt>
                <c:pt idx="47">
                  <c:v>4.0353253246753251</c:v>
                </c:pt>
                <c:pt idx="48">
                  <c:v>3.9705454545454537</c:v>
                </c:pt>
                <c:pt idx="49">
                  <c:v>3.9043151845053479</c:v>
                </c:pt>
                <c:pt idx="50">
                  <c:v>3.9552860932171265</c:v>
                </c:pt>
                <c:pt idx="51">
                  <c:v>3.8569677359194321</c:v>
                </c:pt>
                <c:pt idx="52">
                  <c:v>3.843332773109243</c:v>
                </c:pt>
                <c:pt idx="53">
                  <c:v>3.960883859948761</c:v>
                </c:pt>
                <c:pt idx="54">
                  <c:v>4.1791882129277553</c:v>
                </c:pt>
                <c:pt idx="55">
                  <c:v>4.263120426223586</c:v>
                </c:pt>
                <c:pt idx="56">
                  <c:v>4.2416091743119262</c:v>
                </c:pt>
                <c:pt idx="57">
                  <c:v>4.2129687979237946</c:v>
                </c:pt>
                <c:pt idx="58">
                  <c:v>4.2623024289831211</c:v>
                </c:pt>
                <c:pt idx="59">
                  <c:v>4.1816884729064041</c:v>
                </c:pt>
                <c:pt idx="60">
                  <c:v>4.1552329192546571</c:v>
                </c:pt>
                <c:pt idx="61">
                  <c:v>4.1517750341763495</c:v>
                </c:pt>
                <c:pt idx="62">
                  <c:v>4.1495419409569054</c:v>
                </c:pt>
                <c:pt idx="63">
                  <c:v>4.1098771473424529</c:v>
                </c:pt>
                <c:pt idx="64">
                  <c:v>4.1596949416342408</c:v>
                </c:pt>
                <c:pt idx="65">
                  <c:v>4.1968534562211977</c:v>
                </c:pt>
                <c:pt idx="66">
                  <c:v>4.1537739778182408</c:v>
                </c:pt>
                <c:pt idx="67">
                  <c:v>4.1106455181532686</c:v>
                </c:pt>
                <c:pt idx="68">
                  <c:v>3.9692970342205318</c:v>
                </c:pt>
                <c:pt idx="69">
                  <c:v>3.924287789757412</c:v>
                </c:pt>
                <c:pt idx="70">
                  <c:v>3.8758127785552801</c:v>
                </c:pt>
                <c:pt idx="71">
                  <c:v>3.868657344888085</c:v>
                </c:pt>
                <c:pt idx="72">
                  <c:v>3.9114263506063938</c:v>
                </c:pt>
                <c:pt idx="73">
                  <c:v>3.8816242742690661</c:v>
                </c:pt>
                <c:pt idx="74">
                  <c:v>3.9910875443376339</c:v>
                </c:pt>
                <c:pt idx="75">
                  <c:v>3.9413046569498755</c:v>
                </c:pt>
                <c:pt idx="76">
                  <c:v>3.9456591297436914</c:v>
                </c:pt>
                <c:pt idx="77">
                  <c:v>3.908263512848281</c:v>
                </c:pt>
                <c:pt idx="78">
                  <c:v>3.9119954344624439</c:v>
                </c:pt>
                <c:pt idx="79">
                  <c:v>4.3029740816326543</c:v>
                </c:pt>
                <c:pt idx="80">
                  <c:v>4.2387068554036409</c:v>
                </c:pt>
                <c:pt idx="81">
                  <c:v>4.2082535007427984</c:v>
                </c:pt>
                <c:pt idx="82">
                  <c:v>4.2028806142857134</c:v>
                </c:pt>
                <c:pt idx="83">
                  <c:v>4.0555739471106751</c:v>
                </c:pt>
                <c:pt idx="84">
                  <c:v>3.9981133219588672</c:v>
                </c:pt>
                <c:pt idx="85">
                  <c:v>4.0184266629788405</c:v>
                </c:pt>
                <c:pt idx="86">
                  <c:v>3.9717374158384096</c:v>
                </c:pt>
                <c:pt idx="87">
                  <c:v>4.0371418321792989</c:v>
                </c:pt>
                <c:pt idx="88">
                  <c:v>4.0687399854366717</c:v>
                </c:pt>
                <c:pt idx="89">
                  <c:v>3.9971476522842644</c:v>
                </c:pt>
                <c:pt idx="90">
                  <c:v>3.9153699183673472</c:v>
                </c:pt>
                <c:pt idx="91">
                  <c:v>3.9559958566024127</c:v>
                </c:pt>
                <c:pt idx="92">
                  <c:v>3.8928195135062484</c:v>
                </c:pt>
                <c:pt idx="93">
                  <c:v>3.8567071919336127</c:v>
                </c:pt>
                <c:pt idx="94">
                  <c:v>3.9372400239425374</c:v>
                </c:pt>
                <c:pt idx="95">
                  <c:v>3.8672742169948457</c:v>
                </c:pt>
                <c:pt idx="96">
                  <c:v>3.8899172966831279</c:v>
                </c:pt>
                <c:pt idx="97">
                  <c:v>3.917374032692809</c:v>
                </c:pt>
                <c:pt idx="98">
                  <c:v>3.9686972120164254</c:v>
                </c:pt>
                <c:pt idx="99">
                  <c:v>4.0007744326972654</c:v>
                </c:pt>
                <c:pt idx="100">
                  <c:v>4.0204312668463604</c:v>
                </c:pt>
                <c:pt idx="101">
                  <c:v>3.9207306450242196</c:v>
                </c:pt>
                <c:pt idx="102">
                  <c:v>3.8604337048987962</c:v>
                </c:pt>
                <c:pt idx="103">
                  <c:v>3.8659991655540704</c:v>
                </c:pt>
                <c:pt idx="104">
                  <c:v>3.8469688416876724</c:v>
                </c:pt>
                <c:pt idx="105">
                  <c:v>3.9010419161676646</c:v>
                </c:pt>
                <c:pt idx="106">
                  <c:v>3.8555460164835158</c:v>
                </c:pt>
                <c:pt idx="107">
                  <c:v>3.7288939713816562</c:v>
                </c:pt>
                <c:pt idx="108">
                  <c:v>3.7397983827493255</c:v>
                </c:pt>
                <c:pt idx="109">
                  <c:v>3.8985802421827098</c:v>
                </c:pt>
                <c:pt idx="110">
                  <c:v>3.9925675469974879</c:v>
                </c:pt>
                <c:pt idx="111">
                  <c:v>3.8985874554282676</c:v>
                </c:pt>
                <c:pt idx="112">
                  <c:v>3.8527845036319612</c:v>
                </c:pt>
                <c:pt idx="113">
                  <c:v>3.7773184734886858</c:v>
                </c:pt>
                <c:pt idx="114">
                  <c:v>3.8426291833003772</c:v>
                </c:pt>
                <c:pt idx="115">
                  <c:v>3.746381629543639</c:v>
                </c:pt>
                <c:pt idx="116">
                  <c:v>3.7299646612776307</c:v>
                </c:pt>
                <c:pt idx="117">
                  <c:v>3.8553106022896961</c:v>
                </c:pt>
                <c:pt idx="118">
                  <c:v>4.0273695167286236</c:v>
                </c:pt>
                <c:pt idx="119">
                  <c:v>3.9307766619175037</c:v>
                </c:pt>
                <c:pt idx="120">
                  <c:v>4.0785042458138658</c:v>
                </c:pt>
                <c:pt idx="121">
                  <c:v>4.1050250703938653</c:v>
                </c:pt>
                <c:pt idx="122">
                  <c:v>4.146319430864156</c:v>
                </c:pt>
                <c:pt idx="123">
                  <c:v>4.3177652342964397</c:v>
                </c:pt>
                <c:pt idx="124">
                  <c:v>4.5193738729713484</c:v>
                </c:pt>
                <c:pt idx="125">
                  <c:v>4.6418624044475321</c:v>
                </c:pt>
                <c:pt idx="126">
                  <c:v>4.8509056157635468</c:v>
                </c:pt>
                <c:pt idx="127">
                  <c:v>4.6604291257703716</c:v>
                </c:pt>
                <c:pt idx="128">
                  <c:v>4.8599596695821177</c:v>
                </c:pt>
                <c:pt idx="129">
                  <c:v>4.9453308372603439</c:v>
                </c:pt>
                <c:pt idx="130">
                  <c:v>5.0023079019073569</c:v>
                </c:pt>
                <c:pt idx="131">
                  <c:v>4.9275126162440088</c:v>
                </c:pt>
                <c:pt idx="132">
                  <c:v>5.0497758232127188</c:v>
                </c:pt>
                <c:pt idx="133">
                  <c:v>5.0588228178071919</c:v>
                </c:pt>
                <c:pt idx="134">
                  <c:v>5.1901698095651625</c:v>
                </c:pt>
                <c:pt idx="135">
                  <c:v>5.0219770242727444</c:v>
                </c:pt>
                <c:pt idx="136">
                  <c:v>5.2753311380562558</c:v>
                </c:pt>
                <c:pt idx="137">
                  <c:v>5.4391738492572888</c:v>
                </c:pt>
                <c:pt idx="138">
                  <c:v>5.4634811139564654</c:v>
                </c:pt>
                <c:pt idx="139">
                  <c:v>5.5086557297510375</c:v>
                </c:pt>
                <c:pt idx="140">
                  <c:v>6.3896797153024902</c:v>
                </c:pt>
                <c:pt idx="141">
                  <c:v>6.4809530485091233</c:v>
                </c:pt>
                <c:pt idx="142">
                  <c:v>6.3218243942845307</c:v>
                </c:pt>
                <c:pt idx="143">
                  <c:v>6.0460060790273529</c:v>
                </c:pt>
                <c:pt idx="144">
                  <c:v>6.2112197401545179</c:v>
                </c:pt>
                <c:pt idx="145">
                  <c:v>6.2421966879972315</c:v>
                </c:pt>
                <c:pt idx="146">
                  <c:v>6.2641608751608739</c:v>
                </c:pt>
                <c:pt idx="147">
                  <c:v>6.2497686316866572</c:v>
                </c:pt>
                <c:pt idx="148">
                  <c:v>6.3650511718639544</c:v>
                </c:pt>
                <c:pt idx="149">
                  <c:v>6.360554433787649</c:v>
                </c:pt>
                <c:pt idx="150">
                  <c:v>6.5881782924107135</c:v>
                </c:pt>
                <c:pt idx="151">
                  <c:v>6.5250373971578144</c:v>
                </c:pt>
                <c:pt idx="152">
                  <c:v>6.3463840573736698</c:v>
                </c:pt>
                <c:pt idx="153">
                  <c:v>6.4493404702733672</c:v>
                </c:pt>
                <c:pt idx="154">
                  <c:v>6.5381168215437127</c:v>
                </c:pt>
                <c:pt idx="155">
                  <c:v>6.6076767676767663</c:v>
                </c:pt>
                <c:pt idx="156">
                  <c:v>6.5993942524417717</c:v>
                </c:pt>
                <c:pt idx="157">
                  <c:v>6.1886214193138844</c:v>
                </c:pt>
                <c:pt idx="158">
                  <c:v>6.2499728003784289</c:v>
                </c:pt>
                <c:pt idx="159">
                  <c:v>6.5084294587400171</c:v>
                </c:pt>
                <c:pt idx="160">
                  <c:v>6.4436692913385816</c:v>
                </c:pt>
                <c:pt idx="161">
                  <c:v>6.6548579256360068</c:v>
                </c:pt>
                <c:pt idx="162">
                  <c:v>6.7218348699886041</c:v>
                </c:pt>
                <c:pt idx="163">
                  <c:v>6.8217224166323573</c:v>
                </c:pt>
                <c:pt idx="164">
                  <c:v>6.9346849409776459</c:v>
                </c:pt>
                <c:pt idx="165">
                  <c:v>6.7201759631533404</c:v>
                </c:pt>
                <c:pt idx="166">
                  <c:v>6.8806947471255722</c:v>
                </c:pt>
                <c:pt idx="167">
                  <c:v>7.0355178789312474</c:v>
                </c:pt>
                <c:pt idx="168">
                  <c:v>7.1491637871458176</c:v>
                </c:pt>
                <c:pt idx="169">
                  <c:v>7.4502425044091689</c:v>
                </c:pt>
                <c:pt idx="170">
                  <c:v>7.0157229581381735</c:v>
                </c:pt>
                <c:pt idx="171">
                  <c:v>6.9441641337386013</c:v>
                </c:pt>
                <c:pt idx="172">
                  <c:v>6.9051955753497598</c:v>
                </c:pt>
                <c:pt idx="173">
                  <c:v>6.5795718402634815</c:v>
                </c:pt>
                <c:pt idx="174">
                  <c:v>6.5120828891257991</c:v>
                </c:pt>
                <c:pt idx="175">
                  <c:v>6.6674546244029518</c:v>
                </c:pt>
                <c:pt idx="176">
                  <c:v>6.1651907398087555</c:v>
                </c:pt>
                <c:pt idx="177">
                  <c:v>6.0684353571428558</c:v>
                </c:pt>
                <c:pt idx="178">
                  <c:v>5.9312596044393837</c:v>
                </c:pt>
                <c:pt idx="179">
                  <c:v>5.7864381859112637</c:v>
                </c:pt>
                <c:pt idx="180">
                  <c:v>5.7025892857142848</c:v>
                </c:pt>
                <c:pt idx="181">
                  <c:v>5.5185251396648036</c:v>
                </c:pt>
                <c:pt idx="182">
                  <c:v>5.5410695037446622</c:v>
                </c:pt>
                <c:pt idx="183">
                  <c:v>5.2807409343351841</c:v>
                </c:pt>
                <c:pt idx="184">
                  <c:v>5.4328654021138094</c:v>
                </c:pt>
                <c:pt idx="185">
                  <c:v>5.3702611792639487</c:v>
                </c:pt>
                <c:pt idx="186">
                  <c:v>5.2649490944689177</c:v>
                </c:pt>
                <c:pt idx="187">
                  <c:v>5.2357267562699175</c:v>
                </c:pt>
                <c:pt idx="188">
                  <c:v>5.1399405720729003</c:v>
                </c:pt>
                <c:pt idx="189">
                  <c:v>5.2575774796953709</c:v>
                </c:pt>
                <c:pt idx="190">
                  <c:v>5.2282889735585742</c:v>
                </c:pt>
                <c:pt idx="191">
                  <c:v>5.0631979806249134</c:v>
                </c:pt>
                <c:pt idx="192">
                  <c:v>4.8413814208641242</c:v>
                </c:pt>
                <c:pt idx="193">
                  <c:v>4.8661948051948043</c:v>
                </c:pt>
                <c:pt idx="194">
                  <c:v>4.7573309113884061</c:v>
                </c:pt>
                <c:pt idx="195">
                  <c:v>4.7198544034090908</c:v>
                </c:pt>
                <c:pt idx="196">
                  <c:v>4.7724354838709671</c:v>
                </c:pt>
                <c:pt idx="197">
                  <c:v>4.8406889062499987</c:v>
                </c:pt>
                <c:pt idx="198">
                  <c:v>4.9617968066443119</c:v>
                </c:pt>
                <c:pt idx="199">
                  <c:v>4.7784097159578431</c:v>
                </c:pt>
                <c:pt idx="200">
                  <c:v>4.7729191213508235</c:v>
                </c:pt>
                <c:pt idx="201">
                  <c:v>4.4949728171873966</c:v>
                </c:pt>
                <c:pt idx="202">
                  <c:v>4.4442411737734968</c:v>
                </c:pt>
                <c:pt idx="203">
                  <c:v>4.4416744186046495</c:v>
                </c:pt>
                <c:pt idx="204">
                  <c:v>4.4823411500991464</c:v>
                </c:pt>
                <c:pt idx="205">
                  <c:v>4.3964399755396295</c:v>
                </c:pt>
                <c:pt idx="206">
                  <c:v>4.3584144941096401</c:v>
                </c:pt>
                <c:pt idx="207">
                  <c:v>4.3317202398609993</c:v>
                </c:pt>
                <c:pt idx="208">
                  <c:v>4.4364776666807595</c:v>
                </c:pt>
                <c:pt idx="209">
                  <c:v>4.6597501735490239</c:v>
                </c:pt>
                <c:pt idx="210">
                  <c:v>4.8464884101788845</c:v>
                </c:pt>
                <c:pt idx="211">
                  <c:v>4.7483813968994815</c:v>
                </c:pt>
                <c:pt idx="212">
                  <c:v>4.6983178002894359</c:v>
                </c:pt>
                <c:pt idx="213">
                  <c:v>4.5098487200660609</c:v>
                </c:pt>
                <c:pt idx="214">
                  <c:v>4.4307858687815429</c:v>
                </c:pt>
                <c:pt idx="215">
                  <c:v>4.5815614499541786</c:v>
                </c:pt>
                <c:pt idx="216">
                  <c:v>4.6169483648881231</c:v>
                </c:pt>
                <c:pt idx="217">
                  <c:v>4.6609750342824867</c:v>
                </c:pt>
                <c:pt idx="218">
                  <c:v>4.667881421977099</c:v>
                </c:pt>
                <c:pt idx="219">
                  <c:v>4.706560266613609</c:v>
                </c:pt>
                <c:pt idx="220">
                  <c:v>4.9240949604331519</c:v>
                </c:pt>
                <c:pt idx="221">
                  <c:v>4.6704562864279762</c:v>
                </c:pt>
                <c:pt idx="222">
                  <c:v>4.7068292586595044</c:v>
                </c:pt>
                <c:pt idx="223">
                  <c:v>4.8441098901098885</c:v>
                </c:pt>
                <c:pt idx="224">
                  <c:v>4.7040547075273818</c:v>
                </c:pt>
                <c:pt idx="225">
                  <c:v>4.6701557137039682</c:v>
                </c:pt>
                <c:pt idx="226">
                  <c:v>4.5909459407241391</c:v>
                </c:pt>
                <c:pt idx="227">
                  <c:v>4.3542609185686105</c:v>
                </c:pt>
                <c:pt idx="228">
                  <c:v>4.3551054203332704</c:v>
                </c:pt>
                <c:pt idx="229">
                  <c:v>4.286606687317783</c:v>
                </c:pt>
                <c:pt idx="230">
                  <c:v>4.2432544483985755</c:v>
                </c:pt>
                <c:pt idx="231">
                  <c:v>4.156392735281905</c:v>
                </c:pt>
                <c:pt idx="232">
                  <c:v>4.2631728809885105</c:v>
                </c:pt>
                <c:pt idx="233">
                  <c:v>4.1190195952112525</c:v>
                </c:pt>
                <c:pt idx="234">
                  <c:v>4.0337912771478335</c:v>
                </c:pt>
                <c:pt idx="235">
                  <c:v>4.0022297047970472</c:v>
                </c:pt>
                <c:pt idx="236">
                  <c:v>3.8930893315409998</c:v>
                </c:pt>
                <c:pt idx="237">
                  <c:v>3.8385855054811202</c:v>
                </c:pt>
                <c:pt idx="238">
                  <c:v>3.8367082317073167</c:v>
                </c:pt>
                <c:pt idx="239">
                  <c:v>3.8741835616438345</c:v>
                </c:pt>
                <c:pt idx="240">
                  <c:v>3.6160271706735543</c:v>
                </c:pt>
                <c:pt idx="241">
                  <c:v>3.8088795472918351</c:v>
                </c:pt>
                <c:pt idx="242">
                  <c:v>3.9740069566358756</c:v>
                </c:pt>
                <c:pt idx="243">
                  <c:v>4.0589603684521069</c:v>
                </c:pt>
                <c:pt idx="244">
                  <c:v>4.2083370535714275</c:v>
                </c:pt>
                <c:pt idx="245">
                  <c:v>4.3417777394900066</c:v>
                </c:pt>
                <c:pt idx="246">
                  <c:v>4.1730227496795811</c:v>
                </c:pt>
                <c:pt idx="247">
                  <c:v>4.0685984540607318</c:v>
                </c:pt>
                <c:pt idx="248">
                  <c:v>4.0716455050447795</c:v>
                </c:pt>
                <c:pt idx="249">
                  <c:v>3.9450239411869017</c:v>
                </c:pt>
                <c:pt idx="250">
                  <c:v>3.8145098558352029</c:v>
                </c:pt>
                <c:pt idx="251">
                  <c:v>3.8131897862155952</c:v>
                </c:pt>
                <c:pt idx="252">
                  <c:v>3.7895544806517307</c:v>
                </c:pt>
                <c:pt idx="253">
                  <c:v>4.0234710955223392</c:v>
                </c:pt>
                <c:pt idx="254">
                  <c:v>3.933401605136436</c:v>
                </c:pt>
                <c:pt idx="255">
                  <c:v>3.9402486124923799</c:v>
                </c:pt>
                <c:pt idx="256">
                  <c:v>3.8408845467264916</c:v>
                </c:pt>
                <c:pt idx="257">
                  <c:v>3.6404031112614135</c:v>
                </c:pt>
                <c:pt idx="258">
                  <c:v>3.5807295418336307</c:v>
                </c:pt>
                <c:pt idx="259">
                  <c:v>3.4277651747053874</c:v>
                </c:pt>
                <c:pt idx="260">
                  <c:v>3.7101258529788947</c:v>
                </c:pt>
                <c:pt idx="261">
                  <c:v>4.027225430767027</c:v>
                </c:pt>
                <c:pt idx="262">
                  <c:v>4.5260509422897082</c:v>
                </c:pt>
                <c:pt idx="263">
                  <c:v>4.8332899731506336</c:v>
                </c:pt>
                <c:pt idx="264">
                  <c:v>4.8766713547116378</c:v>
                </c:pt>
                <c:pt idx="265">
                  <c:v>4.9586505791505786</c:v>
                </c:pt>
                <c:pt idx="266">
                  <c:v>4.9439831555820009</c:v>
                </c:pt>
                <c:pt idx="267">
                  <c:v>4.8309878110327737</c:v>
                </c:pt>
                <c:pt idx="268">
                  <c:v>4.764109007211907</c:v>
                </c:pt>
                <c:pt idx="269">
                  <c:v>5.2479744096304035</c:v>
                </c:pt>
                <c:pt idx="270">
                  <c:v>5.2683327395030242</c:v>
                </c:pt>
                <c:pt idx="271">
                  <c:v>5.1438462592282512</c:v>
                </c:pt>
                <c:pt idx="272">
                  <c:v>5.2270104414866969</c:v>
                </c:pt>
                <c:pt idx="273">
                  <c:v>5.3908603058298805</c:v>
                </c:pt>
                <c:pt idx="274">
                  <c:v>5.4927886152862158</c:v>
                </c:pt>
                <c:pt idx="275">
                  <c:v>5.3658681797479879</c:v>
                </c:pt>
                <c:pt idx="276">
                  <c:v>5.3196196328303538</c:v>
                </c:pt>
                <c:pt idx="277">
                  <c:v>5.2042217045146106</c:v>
                </c:pt>
                <c:pt idx="278">
                  <c:v>5.1744135528054782</c:v>
                </c:pt>
                <c:pt idx="279">
                  <c:v>5.0778001213701325</c:v>
                </c:pt>
                <c:pt idx="280">
                  <c:v>5.2014655665747842</c:v>
                </c:pt>
                <c:pt idx="281">
                  <c:v>5.1052836323877422</c:v>
                </c:pt>
                <c:pt idx="282">
                  <c:v>5.1457590970350395</c:v>
                </c:pt>
                <c:pt idx="283">
                  <c:v>4.9612558429417257</c:v>
                </c:pt>
                <c:pt idx="284">
                  <c:v>4.8209262218532727</c:v>
                </c:pt>
                <c:pt idx="285">
                  <c:v>4.8069777258566972</c:v>
                </c:pt>
                <c:pt idx="286">
                  <c:v>4.9536448412698411</c:v>
                </c:pt>
                <c:pt idx="287">
                  <c:v>4.9779846748400844</c:v>
                </c:pt>
                <c:pt idx="288">
                  <c:v>4.8840996739499261</c:v>
                </c:pt>
                <c:pt idx="289">
                  <c:v>4.7663793407497765</c:v>
                </c:pt>
                <c:pt idx="290">
                  <c:v>4.8275448134900358</c:v>
                </c:pt>
                <c:pt idx="291">
                  <c:v>4.7209598961675319</c:v>
                </c:pt>
                <c:pt idx="292">
                  <c:v>4.7640075771954153</c:v>
                </c:pt>
                <c:pt idx="293">
                  <c:v>4.7829201397007237</c:v>
                </c:pt>
                <c:pt idx="294">
                  <c:v>4.7285308087385305</c:v>
                </c:pt>
                <c:pt idx="295">
                  <c:v>4.7436419196837338</c:v>
                </c:pt>
                <c:pt idx="296">
                  <c:v>4.599876026105874</c:v>
                </c:pt>
                <c:pt idx="297">
                  <c:v>4.390539975917247</c:v>
                </c:pt>
                <c:pt idx="298">
                  <c:v>4.404215399170365</c:v>
                </c:pt>
                <c:pt idx="299">
                  <c:v>4.3928642266824083</c:v>
                </c:pt>
                <c:pt idx="300">
                  <c:v>4.650545978684991</c:v>
                </c:pt>
                <c:pt idx="301">
                  <c:v>4.5618947917572381</c:v>
                </c:pt>
                <c:pt idx="302">
                  <c:v>4.4904605592889659</c:v>
                </c:pt>
                <c:pt idx="303">
                  <c:v>4.5525291892126507</c:v>
                </c:pt>
                <c:pt idx="304">
                  <c:v>4.5542082528712262</c:v>
                </c:pt>
                <c:pt idx="305">
                  <c:v>4.5156821515892416</c:v>
                </c:pt>
                <c:pt idx="306">
                  <c:v>4.5319223211544353</c:v>
                </c:pt>
                <c:pt idx="307">
                  <c:v>4.5643669191295118</c:v>
                </c:pt>
                <c:pt idx="308">
                  <c:v>4.4960649766772738</c:v>
                </c:pt>
                <c:pt idx="309">
                  <c:v>4.5060264253683524</c:v>
                </c:pt>
                <c:pt idx="310">
                  <c:v>4.6841550474635083</c:v>
                </c:pt>
                <c:pt idx="311">
                  <c:v>4.7484826952526786</c:v>
                </c:pt>
                <c:pt idx="312">
                  <c:v>5.0693592220260584</c:v>
                </c:pt>
                <c:pt idx="313">
                  <c:v>5.2386301495270065</c:v>
                </c:pt>
                <c:pt idx="314">
                  <c:v>5.2799822151532672</c:v>
                </c:pt>
                <c:pt idx="315">
                  <c:v>5.2513328610464525</c:v>
                </c:pt>
                <c:pt idx="316">
                  <c:v>5.3474226804123699</c:v>
                </c:pt>
                <c:pt idx="317">
                  <c:v>5.3118943942133807</c:v>
                </c:pt>
                <c:pt idx="318">
                  <c:v>5.4433347694709902</c:v>
                </c:pt>
                <c:pt idx="319">
                  <c:v>5.3325292002692972</c:v>
                </c:pt>
                <c:pt idx="320">
                  <c:v>5.1884987975951899</c:v>
                </c:pt>
                <c:pt idx="321">
                  <c:v>5.1315019572417944</c:v>
                </c:pt>
                <c:pt idx="322">
                  <c:v>5.3560708346483805</c:v>
                </c:pt>
                <c:pt idx="323">
                  <c:v>5.5351727669066202</c:v>
                </c:pt>
                <c:pt idx="324">
                  <c:v>5.6463516461203778</c:v>
                </c:pt>
                <c:pt idx="325">
                  <c:v>5.5779645702700735</c:v>
                </c:pt>
                <c:pt idx="326">
                  <c:v>5.474921944035346</c:v>
                </c:pt>
                <c:pt idx="327">
                  <c:v>5.2890360205831897</c:v>
                </c:pt>
                <c:pt idx="328">
                  <c:v>5.5636079011989015</c:v>
                </c:pt>
                <c:pt idx="329">
                  <c:v>5.6490924199432495</c:v>
                </c:pt>
                <c:pt idx="330">
                  <c:v>5.6942900071304887</c:v>
                </c:pt>
                <c:pt idx="331">
                  <c:v>5.5669154625429345</c:v>
                </c:pt>
                <c:pt idx="332">
                  <c:v>5.570637375987042</c:v>
                </c:pt>
                <c:pt idx="333">
                  <c:v>5.6201099360600821</c:v>
                </c:pt>
                <c:pt idx="334">
                  <c:v>5.6735309545593156</c:v>
                </c:pt>
                <c:pt idx="335">
                  <c:v>5.59979733476563</c:v>
                </c:pt>
                <c:pt idx="336">
                  <c:v>5.5754780052264792</c:v>
                </c:pt>
                <c:pt idx="337">
                  <c:v>5.7318730801492483</c:v>
                </c:pt>
                <c:pt idx="338">
                  <c:v>5.8720667748917732</c:v>
                </c:pt>
                <c:pt idx="339">
                  <c:v>5.8755873520006912</c:v>
                </c:pt>
                <c:pt idx="340">
                  <c:v>6.0114624412132702</c:v>
                </c:pt>
                <c:pt idx="341">
                  <c:v>6.1112777697529959</c:v>
                </c:pt>
                <c:pt idx="342">
                  <c:v>5.8666575184168712</c:v>
                </c:pt>
                <c:pt idx="343">
                  <c:v>5.8925408777969022</c:v>
                </c:pt>
                <c:pt idx="344">
                  <c:v>5.8395756264595891</c:v>
                </c:pt>
                <c:pt idx="345">
                  <c:v>5.9395404623031833</c:v>
                </c:pt>
                <c:pt idx="346">
                  <c:v>6.0033218478120647</c:v>
                </c:pt>
                <c:pt idx="347">
                  <c:v>6.1027678300455221</c:v>
                </c:pt>
                <c:pt idx="348">
                  <c:v>6.2094429261837627</c:v>
                </c:pt>
                <c:pt idx="349">
                  <c:v>6.327679358717436</c:v>
                </c:pt>
                <c:pt idx="350">
                  <c:v>6.259788386320329</c:v>
                </c:pt>
                <c:pt idx="351">
                  <c:v>6.5608300772894488</c:v>
                </c:pt>
                <c:pt idx="352">
                  <c:v>6.3675404353035132</c:v>
                </c:pt>
                <c:pt idx="353">
                  <c:v>6.5133339280340472</c:v>
                </c:pt>
                <c:pt idx="354">
                  <c:v>6.7398721646236677</c:v>
                </c:pt>
                <c:pt idx="355">
                  <c:v>7.0626054222007335</c:v>
                </c:pt>
                <c:pt idx="356">
                  <c:v>7.2496692491060779</c:v>
                </c:pt>
                <c:pt idx="357">
                  <c:v>7.2887181783374446</c:v>
                </c:pt>
                <c:pt idx="358">
                  <c:v>7.1180139961389939</c:v>
                </c:pt>
                <c:pt idx="359">
                  <c:v>6.9653959039266473</c:v>
                </c:pt>
                <c:pt idx="360">
                  <c:v>7.1148262692029443</c:v>
                </c:pt>
                <c:pt idx="361">
                  <c:v>7.1685988523551352</c:v>
                </c:pt>
                <c:pt idx="362">
                  <c:v>7.4400186371822254</c:v>
                </c:pt>
                <c:pt idx="363">
                  <c:v>7.5100990099009888</c:v>
                </c:pt>
                <c:pt idx="364">
                  <c:v>8.0071968729171292</c:v>
                </c:pt>
                <c:pt idx="365">
                  <c:v>7.9555871309930897</c:v>
                </c:pt>
                <c:pt idx="366">
                  <c:v>7.5317047827903076</c:v>
                </c:pt>
                <c:pt idx="367">
                  <c:v>7.674081514310565</c:v>
                </c:pt>
                <c:pt idx="368">
                  <c:v>7.7126759237467644</c:v>
                </c:pt>
                <c:pt idx="369">
                  <c:v>7.6775342403188747</c:v>
                </c:pt>
                <c:pt idx="370">
                  <c:v>7.5995838725734179</c:v>
                </c:pt>
                <c:pt idx="371">
                  <c:v>7.4809934850711093</c:v>
                </c:pt>
                <c:pt idx="372">
                  <c:v>7.7228381016911642</c:v>
                </c:pt>
                <c:pt idx="373">
                  <c:v>7.5277342473265678</c:v>
                </c:pt>
                <c:pt idx="374">
                  <c:v>7.5263343116510812</c:v>
                </c:pt>
                <c:pt idx="375">
                  <c:v>7.4243206252382752</c:v>
                </c:pt>
                <c:pt idx="376">
                  <c:v>7.072547859938096</c:v>
                </c:pt>
                <c:pt idx="377">
                  <c:v>6.8586984248628058</c:v>
                </c:pt>
                <c:pt idx="378">
                  <c:v>6.9944810043488967</c:v>
                </c:pt>
                <c:pt idx="379">
                  <c:v>6.8573630878859841</c:v>
                </c:pt>
                <c:pt idx="380">
                  <c:v>6.740757140151258</c:v>
                </c:pt>
                <c:pt idx="381">
                  <c:v>6.5340070309639096</c:v>
                </c:pt>
                <c:pt idx="382">
                  <c:v>6.5559201668720943</c:v>
                </c:pt>
                <c:pt idx="383">
                  <c:v>6.3040191988334886</c:v>
                </c:pt>
                <c:pt idx="384">
                  <c:v>6.1999797237613423</c:v>
                </c:pt>
                <c:pt idx="385">
                  <c:v>6.0794800474015682</c:v>
                </c:pt>
                <c:pt idx="386">
                  <c:v>6.162514197522615</c:v>
                </c:pt>
                <c:pt idx="387">
                  <c:v>5.7978375717362498</c:v>
                </c:pt>
                <c:pt idx="388">
                  <c:v>5.693333820747756</c:v>
                </c:pt>
                <c:pt idx="389">
                  <c:v>5.8868906467072311</c:v>
                </c:pt>
                <c:pt idx="390">
                  <c:v>5.9874685374951166</c:v>
                </c:pt>
                <c:pt idx="391">
                  <c:v>5.9844138525707846</c:v>
                </c:pt>
                <c:pt idx="392">
                  <c:v>5.5865704400331291</c:v>
                </c:pt>
                <c:pt idx="393">
                  <c:v>5.6944862243463588</c:v>
                </c:pt>
                <c:pt idx="394">
                  <c:v>5.360584509208608</c:v>
                </c:pt>
                <c:pt idx="395">
                  <c:v>5.2064864085998437</c:v>
                </c:pt>
                <c:pt idx="396">
                  <c:v>5.3142775717510471</c:v>
                </c:pt>
                <c:pt idx="397">
                  <c:v>5.5477640029873028</c:v>
                </c:pt>
                <c:pt idx="398">
                  <c:v>5.6272697405264136</c:v>
                </c:pt>
                <c:pt idx="399">
                  <c:v>5.774004745501216</c:v>
                </c:pt>
                <c:pt idx="400">
                  <c:v>5.6721540783884148</c:v>
                </c:pt>
                <c:pt idx="401">
                  <c:v>5.5747245337543134</c:v>
                </c:pt>
                <c:pt idx="402">
                  <c:v>5.6148844685553545</c:v>
                </c:pt>
                <c:pt idx="403">
                  <c:v>5.5399491762077622</c:v>
                </c:pt>
                <c:pt idx="404">
                  <c:v>5.4763059595624783</c:v>
                </c:pt>
                <c:pt idx="405">
                  <c:v>5.2899570628475407</c:v>
                </c:pt>
                <c:pt idx="406">
                  <c:v>5.114319411286127</c:v>
                </c:pt>
                <c:pt idx="407">
                  <c:v>5.2120442340953277</c:v>
                </c:pt>
                <c:pt idx="408">
                  <c:v>5.3500766130646555</c:v>
                </c:pt>
                <c:pt idx="409">
                  <c:v>5.15862812791348</c:v>
                </c:pt>
                <c:pt idx="410">
                  <c:v>5.4404915019815396</c:v>
                </c:pt>
                <c:pt idx="411">
                  <c:v>5.4713939117260075</c:v>
                </c:pt>
                <c:pt idx="412">
                  <c:v>5.8216475269360028</c:v>
                </c:pt>
                <c:pt idx="413">
                  <c:v>6.1091441973036762</c:v>
                </c:pt>
                <c:pt idx="414">
                  <c:v>5.8577453046394625</c:v>
                </c:pt>
                <c:pt idx="415">
                  <c:v>5.8313298470568018</c:v>
                </c:pt>
                <c:pt idx="416">
                  <c:v>5.9987218936785007</c:v>
                </c:pt>
                <c:pt idx="417">
                  <c:v>6.3466815665216174</c:v>
                </c:pt>
                <c:pt idx="418">
                  <c:v>6.1400233759022758</c:v>
                </c:pt>
                <c:pt idx="419">
                  <c:v>6.0697611940298506</c:v>
                </c:pt>
                <c:pt idx="420">
                  <c:v>6.0792380183048147</c:v>
                </c:pt>
                <c:pt idx="421">
                  <c:v>6.1424985973738622</c:v>
                </c:pt>
                <c:pt idx="422">
                  <c:v>6.0584126226951653</c:v>
                </c:pt>
                <c:pt idx="423">
                  <c:v>5.7183042315442369</c:v>
                </c:pt>
                <c:pt idx="424">
                  <c:v>5.7351077625809816</c:v>
                </c:pt>
                <c:pt idx="425">
                  <c:v>5.6843953272498418</c:v>
                </c:pt>
                <c:pt idx="426">
                  <c:v>5.7000413793103437</c:v>
                </c:pt>
                <c:pt idx="427">
                  <c:v>5.7480611965767423</c:v>
                </c:pt>
                <c:pt idx="428">
                  <c:v>5.7564104407627381</c:v>
                </c:pt>
                <c:pt idx="429">
                  <c:v>5.4836570101724904</c:v>
                </c:pt>
                <c:pt idx="430">
                  <c:v>5.3280384785493151</c:v>
                </c:pt>
                <c:pt idx="431">
                  <c:v>5.5260789453043291</c:v>
                </c:pt>
                <c:pt idx="432">
                  <c:v>5.4847438248722051</c:v>
                </c:pt>
                <c:pt idx="433">
                  <c:v>5.5766263539445626</c:v>
                </c:pt>
                <c:pt idx="434">
                  <c:v>5.4296046389035313</c:v>
                </c:pt>
                <c:pt idx="435">
                  <c:v>5.4079569485024388</c:v>
                </c:pt>
                <c:pt idx="436">
                  <c:v>5.5503235970649829</c:v>
                </c:pt>
                <c:pt idx="437">
                  <c:v>5.3147638223938225</c:v>
                </c:pt>
                <c:pt idx="438">
                  <c:v>5.368397389255783</c:v>
                </c:pt>
                <c:pt idx="439">
                  <c:v>5.3352107075934665</c:v>
                </c:pt>
                <c:pt idx="440">
                  <c:v>5.0605626684755718</c:v>
                </c:pt>
                <c:pt idx="441">
                  <c:v>4.9625390022675733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3-472C-802F-925CE0202B8F}"/>
            </c:ext>
          </c:extLst>
        </c:ser>
        <c:ser>
          <c:idx val="13"/>
          <c:order val="1"/>
          <c:tx>
            <c:v>Nominal</c:v>
          </c:tx>
          <c:spPr>
            <a:ln w="1270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'Data-Forecast'!$A$9:$A$450</c:f>
              <c:numCache>
                <c:formatCode>m/d/yyyy</c:formatCode>
                <c:ptCount val="442"/>
                <c:pt idx="0">
                  <c:v>25979</c:v>
                </c:pt>
                <c:pt idx="1">
                  <c:v>26007</c:v>
                </c:pt>
                <c:pt idx="2">
                  <c:v>26038</c:v>
                </c:pt>
                <c:pt idx="3">
                  <c:v>26068</c:v>
                </c:pt>
                <c:pt idx="4">
                  <c:v>26099</c:v>
                </c:pt>
                <c:pt idx="5">
                  <c:v>26129</c:v>
                </c:pt>
                <c:pt idx="6">
                  <c:v>26160</c:v>
                </c:pt>
                <c:pt idx="7">
                  <c:v>26191</c:v>
                </c:pt>
                <c:pt idx="8">
                  <c:v>26221</c:v>
                </c:pt>
                <c:pt idx="9">
                  <c:v>26252</c:v>
                </c:pt>
                <c:pt idx="10">
                  <c:v>26282</c:v>
                </c:pt>
                <c:pt idx="11">
                  <c:v>26313</c:v>
                </c:pt>
                <c:pt idx="12">
                  <c:v>26344</c:v>
                </c:pt>
                <c:pt idx="13">
                  <c:v>26373</c:v>
                </c:pt>
                <c:pt idx="14">
                  <c:v>26404</c:v>
                </c:pt>
                <c:pt idx="15">
                  <c:v>26434</c:v>
                </c:pt>
                <c:pt idx="16">
                  <c:v>26465</c:v>
                </c:pt>
                <c:pt idx="17">
                  <c:v>26495</c:v>
                </c:pt>
                <c:pt idx="18">
                  <c:v>26526</c:v>
                </c:pt>
                <c:pt idx="19">
                  <c:v>26557</c:v>
                </c:pt>
                <c:pt idx="20">
                  <c:v>26587</c:v>
                </c:pt>
                <c:pt idx="21">
                  <c:v>26618</c:v>
                </c:pt>
                <c:pt idx="22">
                  <c:v>26648</c:v>
                </c:pt>
                <c:pt idx="23">
                  <c:v>26679</c:v>
                </c:pt>
                <c:pt idx="24">
                  <c:v>26710</c:v>
                </c:pt>
                <c:pt idx="25">
                  <c:v>26738</c:v>
                </c:pt>
                <c:pt idx="26">
                  <c:v>26769</c:v>
                </c:pt>
                <c:pt idx="27">
                  <c:v>26799</c:v>
                </c:pt>
                <c:pt idx="28">
                  <c:v>26830</c:v>
                </c:pt>
                <c:pt idx="29">
                  <c:v>26860</c:v>
                </c:pt>
                <c:pt idx="30">
                  <c:v>26891</c:v>
                </c:pt>
                <c:pt idx="31">
                  <c:v>26922</c:v>
                </c:pt>
                <c:pt idx="32">
                  <c:v>26952</c:v>
                </c:pt>
                <c:pt idx="33">
                  <c:v>26983</c:v>
                </c:pt>
                <c:pt idx="34">
                  <c:v>27013</c:v>
                </c:pt>
                <c:pt idx="35">
                  <c:v>27044</c:v>
                </c:pt>
                <c:pt idx="36">
                  <c:v>27075</c:v>
                </c:pt>
                <c:pt idx="37">
                  <c:v>27103</c:v>
                </c:pt>
                <c:pt idx="38">
                  <c:v>27134</c:v>
                </c:pt>
                <c:pt idx="39">
                  <c:v>27164</c:v>
                </c:pt>
                <c:pt idx="40">
                  <c:v>27195</c:v>
                </c:pt>
                <c:pt idx="41">
                  <c:v>27225</c:v>
                </c:pt>
                <c:pt idx="42">
                  <c:v>27256</c:v>
                </c:pt>
                <c:pt idx="43">
                  <c:v>27287</c:v>
                </c:pt>
                <c:pt idx="44">
                  <c:v>27317</c:v>
                </c:pt>
                <c:pt idx="45">
                  <c:v>27348</c:v>
                </c:pt>
                <c:pt idx="46">
                  <c:v>27378</c:v>
                </c:pt>
                <c:pt idx="47">
                  <c:v>27409</c:v>
                </c:pt>
                <c:pt idx="48">
                  <c:v>27440</c:v>
                </c:pt>
                <c:pt idx="49">
                  <c:v>27468</c:v>
                </c:pt>
                <c:pt idx="50">
                  <c:v>27499</c:v>
                </c:pt>
                <c:pt idx="51">
                  <c:v>27529</c:v>
                </c:pt>
                <c:pt idx="52">
                  <c:v>27560</c:v>
                </c:pt>
                <c:pt idx="53">
                  <c:v>27590</c:v>
                </c:pt>
                <c:pt idx="54">
                  <c:v>27621</c:v>
                </c:pt>
                <c:pt idx="55">
                  <c:v>27652</c:v>
                </c:pt>
                <c:pt idx="56">
                  <c:v>27682</c:v>
                </c:pt>
                <c:pt idx="57">
                  <c:v>27713</c:v>
                </c:pt>
                <c:pt idx="58">
                  <c:v>27743</c:v>
                </c:pt>
                <c:pt idx="59">
                  <c:v>27774</c:v>
                </c:pt>
                <c:pt idx="60">
                  <c:v>27805</c:v>
                </c:pt>
                <c:pt idx="61">
                  <c:v>27834</c:v>
                </c:pt>
                <c:pt idx="62">
                  <c:v>27865</c:v>
                </c:pt>
                <c:pt idx="63">
                  <c:v>27895</c:v>
                </c:pt>
                <c:pt idx="64">
                  <c:v>27926</c:v>
                </c:pt>
                <c:pt idx="65">
                  <c:v>27956</c:v>
                </c:pt>
                <c:pt idx="66">
                  <c:v>27987</c:v>
                </c:pt>
                <c:pt idx="67">
                  <c:v>28018</c:v>
                </c:pt>
                <c:pt idx="68">
                  <c:v>28048</c:v>
                </c:pt>
                <c:pt idx="69">
                  <c:v>28079</c:v>
                </c:pt>
                <c:pt idx="70">
                  <c:v>28109</c:v>
                </c:pt>
                <c:pt idx="71">
                  <c:v>28140</c:v>
                </c:pt>
                <c:pt idx="72">
                  <c:v>28171</c:v>
                </c:pt>
                <c:pt idx="73">
                  <c:v>28199</c:v>
                </c:pt>
                <c:pt idx="74">
                  <c:v>28230</c:v>
                </c:pt>
                <c:pt idx="75">
                  <c:v>28260</c:v>
                </c:pt>
                <c:pt idx="76">
                  <c:v>28291</c:v>
                </c:pt>
                <c:pt idx="77">
                  <c:v>28321</c:v>
                </c:pt>
                <c:pt idx="78">
                  <c:v>28352</c:v>
                </c:pt>
                <c:pt idx="79">
                  <c:v>28383</c:v>
                </c:pt>
                <c:pt idx="80">
                  <c:v>28413</c:v>
                </c:pt>
                <c:pt idx="81">
                  <c:v>28444</c:v>
                </c:pt>
                <c:pt idx="82">
                  <c:v>28474</c:v>
                </c:pt>
                <c:pt idx="83">
                  <c:v>28505</c:v>
                </c:pt>
                <c:pt idx="84">
                  <c:v>28536</c:v>
                </c:pt>
                <c:pt idx="85">
                  <c:v>28564</c:v>
                </c:pt>
                <c:pt idx="86">
                  <c:v>28595</c:v>
                </c:pt>
                <c:pt idx="87">
                  <c:v>28625</c:v>
                </c:pt>
                <c:pt idx="88">
                  <c:v>28656</c:v>
                </c:pt>
                <c:pt idx="89">
                  <c:v>28686</c:v>
                </c:pt>
                <c:pt idx="90">
                  <c:v>28717</c:v>
                </c:pt>
                <c:pt idx="91">
                  <c:v>28748</c:v>
                </c:pt>
                <c:pt idx="92">
                  <c:v>28778</c:v>
                </c:pt>
                <c:pt idx="93">
                  <c:v>28809</c:v>
                </c:pt>
                <c:pt idx="94">
                  <c:v>28839</c:v>
                </c:pt>
                <c:pt idx="95">
                  <c:v>28870</c:v>
                </c:pt>
                <c:pt idx="96">
                  <c:v>28901</c:v>
                </c:pt>
                <c:pt idx="97">
                  <c:v>28929</c:v>
                </c:pt>
                <c:pt idx="98">
                  <c:v>28960</c:v>
                </c:pt>
                <c:pt idx="99">
                  <c:v>28990</c:v>
                </c:pt>
                <c:pt idx="100">
                  <c:v>29021</c:v>
                </c:pt>
                <c:pt idx="101">
                  <c:v>29051</c:v>
                </c:pt>
                <c:pt idx="102">
                  <c:v>29082</c:v>
                </c:pt>
                <c:pt idx="103">
                  <c:v>29113</c:v>
                </c:pt>
                <c:pt idx="104">
                  <c:v>29143</c:v>
                </c:pt>
                <c:pt idx="105">
                  <c:v>29174</c:v>
                </c:pt>
                <c:pt idx="106">
                  <c:v>29204</c:v>
                </c:pt>
                <c:pt idx="107">
                  <c:v>29235</c:v>
                </c:pt>
                <c:pt idx="108">
                  <c:v>29266</c:v>
                </c:pt>
                <c:pt idx="109">
                  <c:v>29295</c:v>
                </c:pt>
                <c:pt idx="110">
                  <c:v>29326</c:v>
                </c:pt>
                <c:pt idx="111">
                  <c:v>29356</c:v>
                </c:pt>
                <c:pt idx="112">
                  <c:v>29387</c:v>
                </c:pt>
                <c:pt idx="113">
                  <c:v>29417</c:v>
                </c:pt>
                <c:pt idx="114">
                  <c:v>29448</c:v>
                </c:pt>
                <c:pt idx="115">
                  <c:v>29479</c:v>
                </c:pt>
                <c:pt idx="116">
                  <c:v>29509</c:v>
                </c:pt>
                <c:pt idx="117">
                  <c:v>29540</c:v>
                </c:pt>
                <c:pt idx="118">
                  <c:v>29570</c:v>
                </c:pt>
                <c:pt idx="119">
                  <c:v>29601</c:v>
                </c:pt>
                <c:pt idx="120">
                  <c:v>29632</c:v>
                </c:pt>
                <c:pt idx="121">
                  <c:v>29660</c:v>
                </c:pt>
                <c:pt idx="122">
                  <c:v>29691</c:v>
                </c:pt>
                <c:pt idx="123">
                  <c:v>29721</c:v>
                </c:pt>
                <c:pt idx="124">
                  <c:v>29752</c:v>
                </c:pt>
                <c:pt idx="125">
                  <c:v>29782</c:v>
                </c:pt>
                <c:pt idx="126">
                  <c:v>29813</c:v>
                </c:pt>
                <c:pt idx="127">
                  <c:v>29844</c:v>
                </c:pt>
                <c:pt idx="128">
                  <c:v>29874</c:v>
                </c:pt>
                <c:pt idx="129">
                  <c:v>29905</c:v>
                </c:pt>
                <c:pt idx="130">
                  <c:v>29935</c:v>
                </c:pt>
                <c:pt idx="131">
                  <c:v>29966</c:v>
                </c:pt>
                <c:pt idx="132">
                  <c:v>29997</c:v>
                </c:pt>
                <c:pt idx="133">
                  <c:v>30025</c:v>
                </c:pt>
                <c:pt idx="134">
                  <c:v>30056</c:v>
                </c:pt>
                <c:pt idx="135">
                  <c:v>30086</c:v>
                </c:pt>
                <c:pt idx="136">
                  <c:v>30117</c:v>
                </c:pt>
                <c:pt idx="137">
                  <c:v>30147</c:v>
                </c:pt>
                <c:pt idx="138">
                  <c:v>30178</c:v>
                </c:pt>
                <c:pt idx="139">
                  <c:v>30209</c:v>
                </c:pt>
                <c:pt idx="140">
                  <c:v>30239</c:v>
                </c:pt>
                <c:pt idx="141">
                  <c:v>30270</c:v>
                </c:pt>
                <c:pt idx="142">
                  <c:v>30300</c:v>
                </c:pt>
                <c:pt idx="143">
                  <c:v>30331</c:v>
                </c:pt>
                <c:pt idx="144">
                  <c:v>30362</c:v>
                </c:pt>
                <c:pt idx="145">
                  <c:v>30390</c:v>
                </c:pt>
                <c:pt idx="146">
                  <c:v>30421</c:v>
                </c:pt>
                <c:pt idx="147">
                  <c:v>30451</c:v>
                </c:pt>
                <c:pt idx="148">
                  <c:v>30482</c:v>
                </c:pt>
                <c:pt idx="149">
                  <c:v>30512</c:v>
                </c:pt>
                <c:pt idx="150">
                  <c:v>30543</c:v>
                </c:pt>
                <c:pt idx="151">
                  <c:v>30574</c:v>
                </c:pt>
                <c:pt idx="152">
                  <c:v>30604</c:v>
                </c:pt>
                <c:pt idx="153">
                  <c:v>30635</c:v>
                </c:pt>
                <c:pt idx="154">
                  <c:v>30665</c:v>
                </c:pt>
                <c:pt idx="155">
                  <c:v>30696</c:v>
                </c:pt>
                <c:pt idx="156">
                  <c:v>30727</c:v>
                </c:pt>
                <c:pt idx="157">
                  <c:v>30756</c:v>
                </c:pt>
                <c:pt idx="158">
                  <c:v>30787</c:v>
                </c:pt>
                <c:pt idx="159">
                  <c:v>30817</c:v>
                </c:pt>
                <c:pt idx="160">
                  <c:v>30848</c:v>
                </c:pt>
                <c:pt idx="161">
                  <c:v>30878</c:v>
                </c:pt>
                <c:pt idx="162">
                  <c:v>30909</c:v>
                </c:pt>
                <c:pt idx="163">
                  <c:v>30940</c:v>
                </c:pt>
                <c:pt idx="164">
                  <c:v>30970</c:v>
                </c:pt>
                <c:pt idx="165">
                  <c:v>31001</c:v>
                </c:pt>
                <c:pt idx="166">
                  <c:v>31031</c:v>
                </c:pt>
                <c:pt idx="167">
                  <c:v>31062</c:v>
                </c:pt>
                <c:pt idx="168">
                  <c:v>31093</c:v>
                </c:pt>
                <c:pt idx="169">
                  <c:v>31121</c:v>
                </c:pt>
                <c:pt idx="170">
                  <c:v>31152</c:v>
                </c:pt>
                <c:pt idx="171">
                  <c:v>31182</c:v>
                </c:pt>
                <c:pt idx="172">
                  <c:v>31213</c:v>
                </c:pt>
                <c:pt idx="173">
                  <c:v>31243</c:v>
                </c:pt>
                <c:pt idx="174">
                  <c:v>31274</c:v>
                </c:pt>
                <c:pt idx="175">
                  <c:v>31305</c:v>
                </c:pt>
                <c:pt idx="176">
                  <c:v>31335</c:v>
                </c:pt>
                <c:pt idx="177">
                  <c:v>31366</c:v>
                </c:pt>
                <c:pt idx="178">
                  <c:v>31396</c:v>
                </c:pt>
                <c:pt idx="179">
                  <c:v>31427</c:v>
                </c:pt>
                <c:pt idx="180">
                  <c:v>31458</c:v>
                </c:pt>
                <c:pt idx="181">
                  <c:v>31486</c:v>
                </c:pt>
                <c:pt idx="182">
                  <c:v>31517</c:v>
                </c:pt>
                <c:pt idx="183">
                  <c:v>31547</c:v>
                </c:pt>
                <c:pt idx="184">
                  <c:v>31578</c:v>
                </c:pt>
                <c:pt idx="185">
                  <c:v>31608</c:v>
                </c:pt>
                <c:pt idx="186">
                  <c:v>31639</c:v>
                </c:pt>
                <c:pt idx="187">
                  <c:v>31670</c:v>
                </c:pt>
                <c:pt idx="188">
                  <c:v>31700</c:v>
                </c:pt>
                <c:pt idx="189">
                  <c:v>31731</c:v>
                </c:pt>
                <c:pt idx="190">
                  <c:v>31761</c:v>
                </c:pt>
                <c:pt idx="191">
                  <c:v>31792</c:v>
                </c:pt>
                <c:pt idx="192">
                  <c:v>31823</c:v>
                </c:pt>
                <c:pt idx="193">
                  <c:v>31851</c:v>
                </c:pt>
                <c:pt idx="194">
                  <c:v>31882</c:v>
                </c:pt>
                <c:pt idx="195">
                  <c:v>31912</c:v>
                </c:pt>
                <c:pt idx="196">
                  <c:v>31943</c:v>
                </c:pt>
                <c:pt idx="197">
                  <c:v>31973</c:v>
                </c:pt>
                <c:pt idx="198">
                  <c:v>32004</c:v>
                </c:pt>
                <c:pt idx="199">
                  <c:v>32035</c:v>
                </c:pt>
                <c:pt idx="200">
                  <c:v>32065</c:v>
                </c:pt>
                <c:pt idx="201">
                  <c:v>32096</c:v>
                </c:pt>
                <c:pt idx="202">
                  <c:v>32126</c:v>
                </c:pt>
                <c:pt idx="203">
                  <c:v>32157</c:v>
                </c:pt>
                <c:pt idx="204">
                  <c:v>32188</c:v>
                </c:pt>
                <c:pt idx="205">
                  <c:v>32217</c:v>
                </c:pt>
                <c:pt idx="206">
                  <c:v>32248</c:v>
                </c:pt>
                <c:pt idx="207">
                  <c:v>32278</c:v>
                </c:pt>
                <c:pt idx="208">
                  <c:v>32309</c:v>
                </c:pt>
                <c:pt idx="209">
                  <c:v>32339</c:v>
                </c:pt>
                <c:pt idx="210">
                  <c:v>32370</c:v>
                </c:pt>
                <c:pt idx="211">
                  <c:v>32401</c:v>
                </c:pt>
                <c:pt idx="212">
                  <c:v>32431</c:v>
                </c:pt>
                <c:pt idx="213">
                  <c:v>32462</c:v>
                </c:pt>
                <c:pt idx="214">
                  <c:v>32492</c:v>
                </c:pt>
                <c:pt idx="215">
                  <c:v>32523</c:v>
                </c:pt>
                <c:pt idx="216">
                  <c:v>32554</c:v>
                </c:pt>
                <c:pt idx="217">
                  <c:v>32582</c:v>
                </c:pt>
                <c:pt idx="218">
                  <c:v>32613</c:v>
                </c:pt>
                <c:pt idx="219">
                  <c:v>32643</c:v>
                </c:pt>
                <c:pt idx="220">
                  <c:v>32674</c:v>
                </c:pt>
                <c:pt idx="221">
                  <c:v>32704</c:v>
                </c:pt>
                <c:pt idx="222">
                  <c:v>32735</c:v>
                </c:pt>
                <c:pt idx="223">
                  <c:v>32766</c:v>
                </c:pt>
                <c:pt idx="224">
                  <c:v>32796</c:v>
                </c:pt>
                <c:pt idx="225">
                  <c:v>32827</c:v>
                </c:pt>
                <c:pt idx="226">
                  <c:v>32857</c:v>
                </c:pt>
                <c:pt idx="227">
                  <c:v>32888</c:v>
                </c:pt>
                <c:pt idx="228">
                  <c:v>32919</c:v>
                </c:pt>
                <c:pt idx="229">
                  <c:v>32947</c:v>
                </c:pt>
                <c:pt idx="230">
                  <c:v>32978</c:v>
                </c:pt>
                <c:pt idx="231">
                  <c:v>33008</c:v>
                </c:pt>
                <c:pt idx="232">
                  <c:v>33039</c:v>
                </c:pt>
                <c:pt idx="233">
                  <c:v>33069</c:v>
                </c:pt>
                <c:pt idx="234">
                  <c:v>33100</c:v>
                </c:pt>
                <c:pt idx="235">
                  <c:v>33131</c:v>
                </c:pt>
                <c:pt idx="236">
                  <c:v>33161</c:v>
                </c:pt>
                <c:pt idx="237">
                  <c:v>33192</c:v>
                </c:pt>
                <c:pt idx="238">
                  <c:v>33222</c:v>
                </c:pt>
                <c:pt idx="239">
                  <c:v>33253</c:v>
                </c:pt>
                <c:pt idx="240">
                  <c:v>33284</c:v>
                </c:pt>
                <c:pt idx="241">
                  <c:v>33312</c:v>
                </c:pt>
                <c:pt idx="242">
                  <c:v>33343</c:v>
                </c:pt>
                <c:pt idx="243">
                  <c:v>33373</c:v>
                </c:pt>
                <c:pt idx="244">
                  <c:v>33404</c:v>
                </c:pt>
                <c:pt idx="245">
                  <c:v>33434</c:v>
                </c:pt>
                <c:pt idx="246">
                  <c:v>33465</c:v>
                </c:pt>
                <c:pt idx="247">
                  <c:v>33496</c:v>
                </c:pt>
                <c:pt idx="248">
                  <c:v>33526</c:v>
                </c:pt>
                <c:pt idx="249">
                  <c:v>33557</c:v>
                </c:pt>
                <c:pt idx="250">
                  <c:v>33587</c:v>
                </c:pt>
                <c:pt idx="251">
                  <c:v>33618</c:v>
                </c:pt>
                <c:pt idx="252">
                  <c:v>33649</c:v>
                </c:pt>
                <c:pt idx="253">
                  <c:v>33678</c:v>
                </c:pt>
                <c:pt idx="254">
                  <c:v>33709</c:v>
                </c:pt>
                <c:pt idx="255">
                  <c:v>33739</c:v>
                </c:pt>
                <c:pt idx="256">
                  <c:v>33770</c:v>
                </c:pt>
                <c:pt idx="257">
                  <c:v>33800</c:v>
                </c:pt>
                <c:pt idx="258">
                  <c:v>33831</c:v>
                </c:pt>
                <c:pt idx="259">
                  <c:v>33862</c:v>
                </c:pt>
                <c:pt idx="260">
                  <c:v>33892</c:v>
                </c:pt>
                <c:pt idx="261">
                  <c:v>33923</c:v>
                </c:pt>
                <c:pt idx="262">
                  <c:v>33953</c:v>
                </c:pt>
                <c:pt idx="263">
                  <c:v>33984</c:v>
                </c:pt>
                <c:pt idx="264">
                  <c:v>34015</c:v>
                </c:pt>
                <c:pt idx="265">
                  <c:v>34043</c:v>
                </c:pt>
                <c:pt idx="266">
                  <c:v>34074</c:v>
                </c:pt>
                <c:pt idx="267">
                  <c:v>34104</c:v>
                </c:pt>
                <c:pt idx="268">
                  <c:v>34135</c:v>
                </c:pt>
                <c:pt idx="269">
                  <c:v>34165</c:v>
                </c:pt>
                <c:pt idx="270">
                  <c:v>34196</c:v>
                </c:pt>
                <c:pt idx="271">
                  <c:v>34227</c:v>
                </c:pt>
                <c:pt idx="272">
                  <c:v>34257</c:v>
                </c:pt>
                <c:pt idx="273">
                  <c:v>34288</c:v>
                </c:pt>
                <c:pt idx="274">
                  <c:v>34318</c:v>
                </c:pt>
                <c:pt idx="275">
                  <c:v>34349</c:v>
                </c:pt>
                <c:pt idx="276">
                  <c:v>34380</c:v>
                </c:pt>
                <c:pt idx="277">
                  <c:v>34408</c:v>
                </c:pt>
                <c:pt idx="278">
                  <c:v>34439</c:v>
                </c:pt>
                <c:pt idx="279">
                  <c:v>34469</c:v>
                </c:pt>
                <c:pt idx="280">
                  <c:v>34500</c:v>
                </c:pt>
                <c:pt idx="281">
                  <c:v>34530</c:v>
                </c:pt>
                <c:pt idx="282">
                  <c:v>34561</c:v>
                </c:pt>
                <c:pt idx="283">
                  <c:v>34592</c:v>
                </c:pt>
                <c:pt idx="284">
                  <c:v>34622</c:v>
                </c:pt>
                <c:pt idx="285">
                  <c:v>34653</c:v>
                </c:pt>
                <c:pt idx="286">
                  <c:v>34683</c:v>
                </c:pt>
                <c:pt idx="287">
                  <c:v>34714</c:v>
                </c:pt>
                <c:pt idx="288">
                  <c:v>34745</c:v>
                </c:pt>
                <c:pt idx="289">
                  <c:v>34773</c:v>
                </c:pt>
                <c:pt idx="290">
                  <c:v>34804</c:v>
                </c:pt>
                <c:pt idx="291">
                  <c:v>34834</c:v>
                </c:pt>
                <c:pt idx="292">
                  <c:v>34865</c:v>
                </c:pt>
                <c:pt idx="293">
                  <c:v>34895</c:v>
                </c:pt>
                <c:pt idx="294">
                  <c:v>34926</c:v>
                </c:pt>
                <c:pt idx="295">
                  <c:v>34957</c:v>
                </c:pt>
                <c:pt idx="296">
                  <c:v>34987</c:v>
                </c:pt>
                <c:pt idx="297">
                  <c:v>35018</c:v>
                </c:pt>
                <c:pt idx="298">
                  <c:v>35048</c:v>
                </c:pt>
                <c:pt idx="299">
                  <c:v>35079</c:v>
                </c:pt>
                <c:pt idx="300">
                  <c:v>35110</c:v>
                </c:pt>
                <c:pt idx="301">
                  <c:v>35139</c:v>
                </c:pt>
                <c:pt idx="302">
                  <c:v>35170</c:v>
                </c:pt>
                <c:pt idx="303">
                  <c:v>35200</c:v>
                </c:pt>
                <c:pt idx="304">
                  <c:v>35231</c:v>
                </c:pt>
                <c:pt idx="305">
                  <c:v>35261</c:v>
                </c:pt>
                <c:pt idx="306">
                  <c:v>35292</c:v>
                </c:pt>
                <c:pt idx="307">
                  <c:v>35323</c:v>
                </c:pt>
                <c:pt idx="308">
                  <c:v>35353</c:v>
                </c:pt>
                <c:pt idx="309">
                  <c:v>35384</c:v>
                </c:pt>
                <c:pt idx="310">
                  <c:v>35414</c:v>
                </c:pt>
                <c:pt idx="311">
                  <c:v>35445</c:v>
                </c:pt>
                <c:pt idx="312">
                  <c:v>35476</c:v>
                </c:pt>
                <c:pt idx="313">
                  <c:v>35504</c:v>
                </c:pt>
                <c:pt idx="314">
                  <c:v>35535</c:v>
                </c:pt>
                <c:pt idx="315">
                  <c:v>35565</c:v>
                </c:pt>
                <c:pt idx="316">
                  <c:v>35596</c:v>
                </c:pt>
                <c:pt idx="317">
                  <c:v>35626</c:v>
                </c:pt>
                <c:pt idx="318">
                  <c:v>35657</c:v>
                </c:pt>
                <c:pt idx="319">
                  <c:v>35688</c:v>
                </c:pt>
                <c:pt idx="320">
                  <c:v>35718</c:v>
                </c:pt>
                <c:pt idx="321">
                  <c:v>35749</c:v>
                </c:pt>
                <c:pt idx="322">
                  <c:v>35779</c:v>
                </c:pt>
                <c:pt idx="323">
                  <c:v>35810</c:v>
                </c:pt>
                <c:pt idx="324">
                  <c:v>35841</c:v>
                </c:pt>
                <c:pt idx="325">
                  <c:v>35869</c:v>
                </c:pt>
                <c:pt idx="326">
                  <c:v>35900</c:v>
                </c:pt>
                <c:pt idx="327">
                  <c:v>35930</c:v>
                </c:pt>
                <c:pt idx="328">
                  <c:v>35961</c:v>
                </c:pt>
                <c:pt idx="329">
                  <c:v>35991</c:v>
                </c:pt>
                <c:pt idx="330">
                  <c:v>36022</c:v>
                </c:pt>
                <c:pt idx="331">
                  <c:v>36053</c:v>
                </c:pt>
                <c:pt idx="332">
                  <c:v>36083</c:v>
                </c:pt>
                <c:pt idx="333">
                  <c:v>36114</c:v>
                </c:pt>
                <c:pt idx="334">
                  <c:v>36144</c:v>
                </c:pt>
                <c:pt idx="335">
                  <c:v>36175</c:v>
                </c:pt>
                <c:pt idx="336">
                  <c:v>36206</c:v>
                </c:pt>
                <c:pt idx="337">
                  <c:v>36234</c:v>
                </c:pt>
                <c:pt idx="338">
                  <c:v>36265</c:v>
                </c:pt>
                <c:pt idx="339">
                  <c:v>36295</c:v>
                </c:pt>
                <c:pt idx="340">
                  <c:v>36326</c:v>
                </c:pt>
                <c:pt idx="341">
                  <c:v>36356</c:v>
                </c:pt>
                <c:pt idx="342">
                  <c:v>36387</c:v>
                </c:pt>
                <c:pt idx="343">
                  <c:v>36418</c:v>
                </c:pt>
                <c:pt idx="344">
                  <c:v>36448</c:v>
                </c:pt>
                <c:pt idx="345">
                  <c:v>36479</c:v>
                </c:pt>
                <c:pt idx="346">
                  <c:v>36509</c:v>
                </c:pt>
                <c:pt idx="347">
                  <c:v>36540</c:v>
                </c:pt>
                <c:pt idx="348">
                  <c:v>36571</c:v>
                </c:pt>
                <c:pt idx="349">
                  <c:v>36600</c:v>
                </c:pt>
                <c:pt idx="350">
                  <c:v>36631</c:v>
                </c:pt>
                <c:pt idx="351">
                  <c:v>36661</c:v>
                </c:pt>
                <c:pt idx="352">
                  <c:v>36692</c:v>
                </c:pt>
                <c:pt idx="353">
                  <c:v>36722</c:v>
                </c:pt>
                <c:pt idx="354">
                  <c:v>36753</c:v>
                </c:pt>
                <c:pt idx="355">
                  <c:v>36784</c:v>
                </c:pt>
                <c:pt idx="356">
                  <c:v>36814</c:v>
                </c:pt>
                <c:pt idx="357">
                  <c:v>36845</c:v>
                </c:pt>
                <c:pt idx="358">
                  <c:v>36875</c:v>
                </c:pt>
                <c:pt idx="359">
                  <c:v>36906</c:v>
                </c:pt>
                <c:pt idx="360">
                  <c:v>36937</c:v>
                </c:pt>
                <c:pt idx="361">
                  <c:v>36965</c:v>
                </c:pt>
                <c:pt idx="362">
                  <c:v>36996</c:v>
                </c:pt>
                <c:pt idx="363">
                  <c:v>37026</c:v>
                </c:pt>
                <c:pt idx="364">
                  <c:v>37057</c:v>
                </c:pt>
                <c:pt idx="365">
                  <c:v>37087</c:v>
                </c:pt>
                <c:pt idx="366">
                  <c:v>37118</c:v>
                </c:pt>
                <c:pt idx="367">
                  <c:v>37149</c:v>
                </c:pt>
                <c:pt idx="368">
                  <c:v>37179</c:v>
                </c:pt>
                <c:pt idx="369">
                  <c:v>37210</c:v>
                </c:pt>
                <c:pt idx="370">
                  <c:v>37240</c:v>
                </c:pt>
                <c:pt idx="371">
                  <c:v>37271</c:v>
                </c:pt>
                <c:pt idx="372">
                  <c:v>37302</c:v>
                </c:pt>
                <c:pt idx="373">
                  <c:v>37330</c:v>
                </c:pt>
                <c:pt idx="374">
                  <c:v>37361</c:v>
                </c:pt>
                <c:pt idx="375">
                  <c:v>37391</c:v>
                </c:pt>
                <c:pt idx="376">
                  <c:v>37422</c:v>
                </c:pt>
                <c:pt idx="377">
                  <c:v>37452</c:v>
                </c:pt>
                <c:pt idx="378">
                  <c:v>37483</c:v>
                </c:pt>
                <c:pt idx="379">
                  <c:v>37514</c:v>
                </c:pt>
                <c:pt idx="380">
                  <c:v>37544</c:v>
                </c:pt>
                <c:pt idx="381">
                  <c:v>37575</c:v>
                </c:pt>
                <c:pt idx="382">
                  <c:v>37605</c:v>
                </c:pt>
                <c:pt idx="383">
                  <c:v>37636</c:v>
                </c:pt>
                <c:pt idx="384">
                  <c:v>37667</c:v>
                </c:pt>
                <c:pt idx="385">
                  <c:v>37695</c:v>
                </c:pt>
                <c:pt idx="386">
                  <c:v>37726</c:v>
                </c:pt>
                <c:pt idx="387">
                  <c:v>37756</c:v>
                </c:pt>
                <c:pt idx="388">
                  <c:v>37787</c:v>
                </c:pt>
                <c:pt idx="389">
                  <c:v>37817</c:v>
                </c:pt>
                <c:pt idx="390">
                  <c:v>37848</c:v>
                </c:pt>
                <c:pt idx="391">
                  <c:v>37879</c:v>
                </c:pt>
                <c:pt idx="392">
                  <c:v>37909</c:v>
                </c:pt>
                <c:pt idx="393">
                  <c:v>37940</c:v>
                </c:pt>
                <c:pt idx="394">
                  <c:v>37970</c:v>
                </c:pt>
                <c:pt idx="395">
                  <c:v>38001</c:v>
                </c:pt>
                <c:pt idx="396">
                  <c:v>38032</c:v>
                </c:pt>
                <c:pt idx="397">
                  <c:v>38061</c:v>
                </c:pt>
                <c:pt idx="398">
                  <c:v>38092</c:v>
                </c:pt>
                <c:pt idx="399">
                  <c:v>38122</c:v>
                </c:pt>
                <c:pt idx="400">
                  <c:v>38153</c:v>
                </c:pt>
                <c:pt idx="401">
                  <c:v>38183</c:v>
                </c:pt>
                <c:pt idx="402">
                  <c:v>38214</c:v>
                </c:pt>
                <c:pt idx="403">
                  <c:v>38245</c:v>
                </c:pt>
                <c:pt idx="404">
                  <c:v>38275</c:v>
                </c:pt>
                <c:pt idx="405">
                  <c:v>38306</c:v>
                </c:pt>
                <c:pt idx="406">
                  <c:v>38336</c:v>
                </c:pt>
                <c:pt idx="407">
                  <c:v>38367</c:v>
                </c:pt>
                <c:pt idx="408">
                  <c:v>38398</c:v>
                </c:pt>
                <c:pt idx="409">
                  <c:v>38426</c:v>
                </c:pt>
                <c:pt idx="410">
                  <c:v>38457</c:v>
                </c:pt>
                <c:pt idx="411">
                  <c:v>38487</c:v>
                </c:pt>
                <c:pt idx="412">
                  <c:v>38518</c:v>
                </c:pt>
                <c:pt idx="413">
                  <c:v>38548</c:v>
                </c:pt>
                <c:pt idx="414">
                  <c:v>38579</c:v>
                </c:pt>
                <c:pt idx="415">
                  <c:v>38610</c:v>
                </c:pt>
                <c:pt idx="416">
                  <c:v>38640</c:v>
                </c:pt>
                <c:pt idx="417">
                  <c:v>38671</c:v>
                </c:pt>
                <c:pt idx="418">
                  <c:v>38701</c:v>
                </c:pt>
                <c:pt idx="419">
                  <c:v>38732</c:v>
                </c:pt>
                <c:pt idx="420">
                  <c:v>38763</c:v>
                </c:pt>
                <c:pt idx="421">
                  <c:v>38791</c:v>
                </c:pt>
                <c:pt idx="422">
                  <c:v>38822</c:v>
                </c:pt>
                <c:pt idx="423">
                  <c:v>38852</c:v>
                </c:pt>
                <c:pt idx="424">
                  <c:v>38883</c:v>
                </c:pt>
                <c:pt idx="425">
                  <c:v>38913</c:v>
                </c:pt>
                <c:pt idx="426">
                  <c:v>38944</c:v>
                </c:pt>
                <c:pt idx="427">
                  <c:v>38975</c:v>
                </c:pt>
                <c:pt idx="428">
                  <c:v>39005</c:v>
                </c:pt>
                <c:pt idx="429">
                  <c:v>39036</c:v>
                </c:pt>
                <c:pt idx="430">
                  <c:v>39066</c:v>
                </c:pt>
                <c:pt idx="431">
                  <c:v>39097</c:v>
                </c:pt>
                <c:pt idx="432">
                  <c:v>39128</c:v>
                </c:pt>
                <c:pt idx="433">
                  <c:v>39156</c:v>
                </c:pt>
                <c:pt idx="434">
                  <c:v>39187</c:v>
                </c:pt>
                <c:pt idx="435">
                  <c:v>39217</c:v>
                </c:pt>
                <c:pt idx="436">
                  <c:v>39248</c:v>
                </c:pt>
                <c:pt idx="437">
                  <c:v>39278</c:v>
                </c:pt>
                <c:pt idx="438">
                  <c:v>39309</c:v>
                </c:pt>
                <c:pt idx="439">
                  <c:v>39340</c:v>
                </c:pt>
                <c:pt idx="440">
                  <c:v>39370</c:v>
                </c:pt>
                <c:pt idx="441">
                  <c:v>39401</c:v>
                </c:pt>
              </c:numCache>
            </c:numRef>
          </c:cat>
          <c:val>
            <c:numRef>
              <c:f>'Data-Forecast'!$D$9:$D$450</c:f>
              <c:numCache>
                <c:formatCode>General</c:formatCode>
                <c:ptCount val="442"/>
                <c:pt idx="0">
                  <c:v>5.1798999999999999</c:v>
                </c:pt>
                <c:pt idx="1">
                  <c:v>5.1624999999999996</c:v>
                </c:pt>
                <c:pt idx="2">
                  <c:v>5.165</c:v>
                </c:pt>
                <c:pt idx="3">
                  <c:v>5.1683000000000003</c:v>
                </c:pt>
                <c:pt idx="4">
                  <c:v>5.1631999999999998</c:v>
                </c:pt>
                <c:pt idx="5">
                  <c:v>5.1661000000000001</c:v>
                </c:pt>
                <c:pt idx="6">
                  <c:v>5.1623999999999999</c:v>
                </c:pt>
                <c:pt idx="7">
                  <c:v>5.0896999999999997</c:v>
                </c:pt>
                <c:pt idx="8">
                  <c:v>5.0175999999999998</c:v>
                </c:pt>
                <c:pt idx="9">
                  <c:v>5.0206999999999997</c:v>
                </c:pt>
                <c:pt idx="10">
                  <c:v>4.8971999999999998</c:v>
                </c:pt>
                <c:pt idx="11">
                  <c:v>4.8297999999999996</c:v>
                </c:pt>
                <c:pt idx="12">
                  <c:v>4.7938999999999998</c:v>
                </c:pt>
                <c:pt idx="13">
                  <c:v>4.7506000000000004</c:v>
                </c:pt>
                <c:pt idx="14">
                  <c:v>4.7840999999999996</c:v>
                </c:pt>
                <c:pt idx="15">
                  <c:v>4.7506000000000004</c:v>
                </c:pt>
                <c:pt idx="16">
                  <c:v>4.7388000000000003</c:v>
                </c:pt>
                <c:pt idx="17">
                  <c:v>4.7370999999999999</c:v>
                </c:pt>
                <c:pt idx="18">
                  <c:v>4.7259000000000002</c:v>
                </c:pt>
                <c:pt idx="19">
                  <c:v>4.7281000000000004</c:v>
                </c:pt>
                <c:pt idx="20">
                  <c:v>4.7404999999999999</c:v>
                </c:pt>
                <c:pt idx="21">
                  <c:v>4.7461000000000002</c:v>
                </c:pt>
                <c:pt idx="22">
                  <c:v>4.7454999999999998</c:v>
                </c:pt>
                <c:pt idx="23">
                  <c:v>4.7461000000000002</c:v>
                </c:pt>
                <c:pt idx="24">
                  <c:v>4.7037000000000004</c:v>
                </c:pt>
                <c:pt idx="25">
                  <c:v>4.3384</c:v>
                </c:pt>
                <c:pt idx="26">
                  <c:v>4.5187999999999997</c:v>
                </c:pt>
                <c:pt idx="27">
                  <c:v>4.5137</c:v>
                </c:pt>
                <c:pt idx="28">
                  <c:v>4.2588999999999997</c:v>
                </c:pt>
                <c:pt idx="29">
                  <c:v>4.0815999999999999</c:v>
                </c:pt>
                <c:pt idx="30">
                  <c:v>4.1459000000000001</c:v>
                </c:pt>
                <c:pt idx="31">
                  <c:v>4.2104999999999997</c:v>
                </c:pt>
                <c:pt idx="32">
                  <c:v>4.1910999999999996</c:v>
                </c:pt>
                <c:pt idx="33">
                  <c:v>4.3289999999999997</c:v>
                </c:pt>
                <c:pt idx="34">
                  <c:v>4.5248999999999997</c:v>
                </c:pt>
                <c:pt idx="35">
                  <c:v>4.7801</c:v>
                </c:pt>
                <c:pt idx="36">
                  <c:v>4.7281000000000004</c:v>
                </c:pt>
                <c:pt idx="37">
                  <c:v>4.6382000000000003</c:v>
                </c:pt>
                <c:pt idx="38">
                  <c:v>4.4603000000000002</c:v>
                </c:pt>
                <c:pt idx="39">
                  <c:v>4.2408999999999999</c:v>
                </c:pt>
                <c:pt idx="40">
                  <c:v>4.3648999999999996</c:v>
                </c:pt>
                <c:pt idx="41">
                  <c:v>4.4013999999999998</c:v>
                </c:pt>
                <c:pt idx="42">
                  <c:v>4.3860000000000001</c:v>
                </c:pt>
                <c:pt idx="43">
                  <c:v>4.4882999999999997</c:v>
                </c:pt>
                <c:pt idx="44">
                  <c:v>4.4092000000000002</c:v>
                </c:pt>
                <c:pt idx="45">
                  <c:v>4.3535000000000004</c:v>
                </c:pt>
                <c:pt idx="46">
                  <c:v>4.2159000000000004</c:v>
                </c:pt>
                <c:pt idx="47">
                  <c:v>4.0617000000000001</c:v>
                </c:pt>
                <c:pt idx="48">
                  <c:v>4.0095999999999998</c:v>
                </c:pt>
                <c:pt idx="49">
                  <c:v>3.9525999999999999</c:v>
                </c:pt>
                <c:pt idx="50">
                  <c:v>4</c:v>
                </c:pt>
                <c:pt idx="51">
                  <c:v>3.9369999999999998</c:v>
                </c:pt>
                <c:pt idx="52">
                  <c:v>3.9216000000000002</c:v>
                </c:pt>
                <c:pt idx="53">
                  <c:v>4.0419999999999998</c:v>
                </c:pt>
                <c:pt idx="54">
                  <c:v>4.3102999999999998</c:v>
                </c:pt>
                <c:pt idx="55">
                  <c:v>4.3802000000000003</c:v>
                </c:pt>
                <c:pt idx="56">
                  <c:v>4.3764000000000003</c:v>
                </c:pt>
                <c:pt idx="57">
                  <c:v>4.3630000000000004</c:v>
                </c:pt>
                <c:pt idx="58">
                  <c:v>4.4131</c:v>
                </c:pt>
                <c:pt idx="59">
                  <c:v>4.3802000000000003</c:v>
                </c:pt>
                <c:pt idx="60">
                  <c:v>4.3724999999999996</c:v>
                </c:pt>
                <c:pt idx="61">
                  <c:v>4.3975</c:v>
                </c:pt>
                <c:pt idx="62">
                  <c:v>4.4131</c:v>
                </c:pt>
                <c:pt idx="63">
                  <c:v>4.3821000000000003</c:v>
                </c:pt>
                <c:pt idx="64">
                  <c:v>4.4463999999999997</c:v>
                </c:pt>
                <c:pt idx="65">
                  <c:v>4.4642999999999997</c:v>
                </c:pt>
                <c:pt idx="66">
                  <c:v>4.4325999999999999</c:v>
                </c:pt>
                <c:pt idx="67">
                  <c:v>4.3802000000000003</c:v>
                </c:pt>
                <c:pt idx="68">
                  <c:v>4.2644000000000002</c:v>
                </c:pt>
                <c:pt idx="69">
                  <c:v>4.2355</c:v>
                </c:pt>
                <c:pt idx="70">
                  <c:v>4.1771000000000003</c:v>
                </c:pt>
                <c:pt idx="71">
                  <c:v>4.1963999999999997</c:v>
                </c:pt>
                <c:pt idx="72">
                  <c:v>4.2588999999999997</c:v>
                </c:pt>
                <c:pt idx="73">
                  <c:v>4.2282999999999999</c:v>
                </c:pt>
                <c:pt idx="74">
                  <c:v>4.3745000000000003</c:v>
                </c:pt>
                <c:pt idx="75">
                  <c:v>4.3478000000000003</c:v>
                </c:pt>
                <c:pt idx="76">
                  <c:v>4.4248000000000003</c:v>
                </c:pt>
                <c:pt idx="77">
                  <c:v>4.3975</c:v>
                </c:pt>
                <c:pt idx="78">
                  <c:v>4.4013999999999998</c:v>
                </c:pt>
                <c:pt idx="79">
                  <c:v>4.8638000000000003</c:v>
                </c:pt>
                <c:pt idx="80">
                  <c:v>4.8053999999999997</c:v>
                </c:pt>
                <c:pt idx="81">
                  <c:v>4.7961999999999998</c:v>
                </c:pt>
                <c:pt idx="82">
                  <c:v>4.7938999999999998</c:v>
                </c:pt>
                <c:pt idx="83">
                  <c:v>4.6970000000000001</c:v>
                </c:pt>
                <c:pt idx="84">
                  <c:v>4.6577000000000002</c:v>
                </c:pt>
                <c:pt idx="85">
                  <c:v>4.6447000000000003</c:v>
                </c:pt>
                <c:pt idx="86">
                  <c:v>4.5830000000000002</c:v>
                </c:pt>
                <c:pt idx="87">
                  <c:v>4.6338999999999997</c:v>
                </c:pt>
                <c:pt idx="88">
                  <c:v>4.6253000000000002</c:v>
                </c:pt>
                <c:pt idx="89">
                  <c:v>4.5269000000000004</c:v>
                </c:pt>
                <c:pt idx="90">
                  <c:v>4.4199000000000002</c:v>
                </c:pt>
                <c:pt idx="91">
                  <c:v>4.4619999999999997</c:v>
                </c:pt>
                <c:pt idx="92">
                  <c:v>4.3689999999999998</c:v>
                </c:pt>
                <c:pt idx="93">
                  <c:v>4.335</c:v>
                </c:pt>
                <c:pt idx="94">
                  <c:v>4.4305000000000003</c:v>
                </c:pt>
                <c:pt idx="95">
                  <c:v>4.3360000000000003</c:v>
                </c:pt>
                <c:pt idx="96">
                  <c:v>4.3525</c:v>
                </c:pt>
                <c:pt idx="97">
                  <c:v>4.3624999999999998</c:v>
                </c:pt>
                <c:pt idx="98">
                  <c:v>4.391</c:v>
                </c:pt>
                <c:pt idx="99">
                  <c:v>4.3982999999999999</c:v>
                </c:pt>
                <c:pt idx="100">
                  <c:v>4.3869999999999996</c:v>
                </c:pt>
                <c:pt idx="101">
                  <c:v>4.2569999999999997</c:v>
                </c:pt>
                <c:pt idx="102">
                  <c:v>4.2104999999999997</c:v>
                </c:pt>
                <c:pt idx="103">
                  <c:v>4.1959999999999997</c:v>
                </c:pt>
                <c:pt idx="104">
                  <c:v>4.1769999999999996</c:v>
                </c:pt>
                <c:pt idx="105">
                  <c:v>4.258</c:v>
                </c:pt>
                <c:pt idx="106">
                  <c:v>4.2050000000000001</c:v>
                </c:pt>
                <c:pt idx="107">
                  <c:v>4.1375000000000002</c:v>
                </c:pt>
                <c:pt idx="108">
                  <c:v>4.1580000000000004</c:v>
                </c:pt>
                <c:pt idx="109">
                  <c:v>4.29</c:v>
                </c:pt>
                <c:pt idx="110">
                  <c:v>4.3769999999999998</c:v>
                </c:pt>
                <c:pt idx="111">
                  <c:v>4.2424999999999997</c:v>
                </c:pt>
                <c:pt idx="112">
                  <c:v>4.16</c:v>
                </c:pt>
                <c:pt idx="113">
                  <c:v>4.1120000000000001</c:v>
                </c:pt>
                <c:pt idx="114">
                  <c:v>4.1725000000000003</c:v>
                </c:pt>
                <c:pt idx="115">
                  <c:v>4.1494999999999997</c:v>
                </c:pt>
                <c:pt idx="116">
                  <c:v>4.1559999999999997</c:v>
                </c:pt>
                <c:pt idx="117">
                  <c:v>4.2779999999999996</c:v>
                </c:pt>
                <c:pt idx="118">
                  <c:v>4.452</c:v>
                </c:pt>
                <c:pt idx="119">
                  <c:v>4.3920000000000003</c:v>
                </c:pt>
                <c:pt idx="120">
                  <c:v>4.5979999999999999</c:v>
                </c:pt>
                <c:pt idx="121">
                  <c:v>4.6159999999999997</c:v>
                </c:pt>
                <c:pt idx="122">
                  <c:v>4.6639999999999997</c:v>
                </c:pt>
                <c:pt idx="123">
                  <c:v>4.8479999999999999</c:v>
                </c:pt>
                <c:pt idx="124">
                  <c:v>5.0449999999999999</c:v>
                </c:pt>
                <c:pt idx="125">
                  <c:v>5.17</c:v>
                </c:pt>
                <c:pt idx="126">
                  <c:v>5.4035000000000002</c:v>
                </c:pt>
                <c:pt idx="127">
                  <c:v>5.18</c:v>
                </c:pt>
                <c:pt idx="128">
                  <c:v>5.4275000000000002</c:v>
                </c:pt>
                <c:pt idx="129">
                  <c:v>5.5225</c:v>
                </c:pt>
                <c:pt idx="130">
                  <c:v>5.5380000000000003</c:v>
                </c:pt>
                <c:pt idx="131">
                  <c:v>5.5549999999999997</c:v>
                </c:pt>
                <c:pt idx="132">
                  <c:v>5.7619999999999996</c:v>
                </c:pt>
                <c:pt idx="133">
                  <c:v>5.7874999999999996</c:v>
                </c:pt>
                <c:pt idx="134">
                  <c:v>5.9550000000000001</c:v>
                </c:pt>
                <c:pt idx="135">
                  <c:v>5.7350000000000003</c:v>
                </c:pt>
                <c:pt idx="136">
                  <c:v>5.97</c:v>
                </c:pt>
                <c:pt idx="137">
                  <c:v>6.165</c:v>
                </c:pt>
                <c:pt idx="138">
                  <c:v>6.1974999999999998</c:v>
                </c:pt>
                <c:pt idx="139">
                  <c:v>6.26</c:v>
                </c:pt>
                <c:pt idx="140">
                  <c:v>7.35</c:v>
                </c:pt>
                <c:pt idx="141">
                  <c:v>7.5274999999999999</c:v>
                </c:pt>
                <c:pt idx="142">
                  <c:v>7.39</c:v>
                </c:pt>
                <c:pt idx="143">
                  <c:v>7.21</c:v>
                </c:pt>
                <c:pt idx="144">
                  <c:v>7.3970000000000002</c:v>
                </c:pt>
                <c:pt idx="145">
                  <c:v>7.4625000000000004</c:v>
                </c:pt>
                <c:pt idx="146">
                  <c:v>7.4950000000000001</c:v>
                </c:pt>
                <c:pt idx="147">
                  <c:v>7.4850000000000003</c:v>
                </c:pt>
                <c:pt idx="148">
                  <c:v>7.6375000000000002</c:v>
                </c:pt>
                <c:pt idx="149">
                  <c:v>7.6675000000000004</c:v>
                </c:pt>
                <c:pt idx="150">
                  <c:v>7.9550000000000001</c:v>
                </c:pt>
                <c:pt idx="151">
                  <c:v>7.8949999999999996</c:v>
                </c:pt>
                <c:pt idx="152">
                  <c:v>7.7149999999999999</c:v>
                </c:pt>
                <c:pt idx="153">
                  <c:v>7.875</c:v>
                </c:pt>
                <c:pt idx="154">
                  <c:v>8.0474999999999994</c:v>
                </c:pt>
                <c:pt idx="155">
                  <c:v>8.19</c:v>
                </c:pt>
                <c:pt idx="156">
                  <c:v>8.1050000000000004</c:v>
                </c:pt>
                <c:pt idx="157">
                  <c:v>7.6974999999999998</c:v>
                </c:pt>
                <c:pt idx="158">
                  <c:v>7.7850000000000001</c:v>
                </c:pt>
                <c:pt idx="159">
                  <c:v>8.15</c:v>
                </c:pt>
                <c:pt idx="160">
                  <c:v>8.0229999999999997</c:v>
                </c:pt>
                <c:pt idx="161">
                  <c:v>8.266</c:v>
                </c:pt>
                <c:pt idx="162">
                  <c:v>8.3840000000000003</c:v>
                </c:pt>
                <c:pt idx="163">
                  <c:v>8.5220000000000002</c:v>
                </c:pt>
                <c:pt idx="164">
                  <c:v>8.6910000000000007</c:v>
                </c:pt>
                <c:pt idx="165">
                  <c:v>8.4749999999999996</c:v>
                </c:pt>
                <c:pt idx="166">
                  <c:v>8.8149999999999995</c:v>
                </c:pt>
                <c:pt idx="167">
                  <c:v>9.0374999999999996</c:v>
                </c:pt>
                <c:pt idx="168">
                  <c:v>9.2200000000000006</c:v>
                </c:pt>
                <c:pt idx="169">
                  <c:v>9.65</c:v>
                </c:pt>
                <c:pt idx="170">
                  <c:v>9.0805000000000007</c:v>
                </c:pt>
                <c:pt idx="171">
                  <c:v>9.06</c:v>
                </c:pt>
                <c:pt idx="172">
                  <c:v>8.9499999999999993</c:v>
                </c:pt>
                <c:pt idx="173">
                  <c:v>8.51</c:v>
                </c:pt>
                <c:pt idx="174">
                  <c:v>8.4049999999999994</c:v>
                </c:pt>
                <c:pt idx="175">
                  <c:v>8.6159999999999997</c:v>
                </c:pt>
                <c:pt idx="176">
                  <c:v>7.9939999999999998</c:v>
                </c:pt>
                <c:pt idx="177">
                  <c:v>7.8949999999999996</c:v>
                </c:pt>
                <c:pt idx="178">
                  <c:v>7.7229999999999999</c:v>
                </c:pt>
                <c:pt idx="179">
                  <c:v>7.6074999999999999</c:v>
                </c:pt>
                <c:pt idx="180">
                  <c:v>7.5140000000000002</c:v>
                </c:pt>
                <c:pt idx="181">
                  <c:v>7.2939999999999996</c:v>
                </c:pt>
                <c:pt idx="182">
                  <c:v>7.38</c:v>
                </c:pt>
                <c:pt idx="183">
                  <c:v>7.0209999999999999</c:v>
                </c:pt>
                <c:pt idx="184">
                  <c:v>7.1790000000000003</c:v>
                </c:pt>
                <c:pt idx="185">
                  <c:v>7.1124999999999998</c:v>
                </c:pt>
                <c:pt idx="186">
                  <c:v>6.9530000000000003</c:v>
                </c:pt>
                <c:pt idx="187">
                  <c:v>6.9459999999999997</c:v>
                </c:pt>
                <c:pt idx="188">
                  <c:v>6.8324999999999996</c:v>
                </c:pt>
                <c:pt idx="189">
                  <c:v>6.99</c:v>
                </c:pt>
                <c:pt idx="190">
                  <c:v>6.9569999999999999</c:v>
                </c:pt>
                <c:pt idx="191">
                  <c:v>6.758</c:v>
                </c:pt>
                <c:pt idx="192">
                  <c:v>6.4625000000000004</c:v>
                </c:pt>
                <c:pt idx="193">
                  <c:v>6.4779999999999998</c:v>
                </c:pt>
                <c:pt idx="194">
                  <c:v>6.3209999999999997</c:v>
                </c:pt>
                <c:pt idx="195">
                  <c:v>6.2474999999999996</c:v>
                </c:pt>
                <c:pt idx="196">
                  <c:v>6.2859999999999996</c:v>
                </c:pt>
                <c:pt idx="197">
                  <c:v>6.4329999999999998</c:v>
                </c:pt>
                <c:pt idx="198">
                  <c:v>6.5979999999999999</c:v>
                </c:pt>
                <c:pt idx="199">
                  <c:v>6.375</c:v>
                </c:pt>
                <c:pt idx="200">
                  <c:v>6.3780000000000001</c:v>
                </c:pt>
                <c:pt idx="201">
                  <c:v>6.0250000000000004</c:v>
                </c:pt>
                <c:pt idx="202">
                  <c:v>5.9569999999999999</c:v>
                </c:pt>
                <c:pt idx="203">
                  <c:v>5.9684999999999997</c:v>
                </c:pt>
                <c:pt idx="204">
                  <c:v>6.05</c:v>
                </c:pt>
                <c:pt idx="205">
                  <c:v>5.9344999999999999</c:v>
                </c:pt>
                <c:pt idx="206">
                  <c:v>5.91</c:v>
                </c:pt>
                <c:pt idx="207">
                  <c:v>5.8775000000000004</c:v>
                </c:pt>
                <c:pt idx="208">
                  <c:v>6.0075000000000003</c:v>
                </c:pt>
                <c:pt idx="209">
                  <c:v>6.3129999999999997</c:v>
                </c:pt>
                <c:pt idx="210">
                  <c:v>6.55</c:v>
                </c:pt>
                <c:pt idx="211">
                  <c:v>6.42</c:v>
                </c:pt>
                <c:pt idx="212">
                  <c:v>6.3840000000000003</c:v>
                </c:pt>
                <c:pt idx="213">
                  <c:v>6.1280000000000001</c:v>
                </c:pt>
                <c:pt idx="214">
                  <c:v>6.0250000000000004</c:v>
                </c:pt>
                <c:pt idx="215">
                  <c:v>6.2750000000000004</c:v>
                </c:pt>
                <c:pt idx="216">
                  <c:v>6.3324999999999996</c:v>
                </c:pt>
                <c:pt idx="217">
                  <c:v>6.383</c:v>
                </c:pt>
                <c:pt idx="218">
                  <c:v>6.4059999999999997</c:v>
                </c:pt>
                <c:pt idx="219">
                  <c:v>6.4509999999999996</c:v>
                </c:pt>
                <c:pt idx="220">
                  <c:v>6.7519999999999998</c:v>
                </c:pt>
                <c:pt idx="221">
                  <c:v>6.3979999999999997</c:v>
                </c:pt>
                <c:pt idx="222">
                  <c:v>6.4550000000000001</c:v>
                </c:pt>
                <c:pt idx="223">
                  <c:v>6.6790000000000003</c:v>
                </c:pt>
                <c:pt idx="224">
                  <c:v>6.5149999999999997</c:v>
                </c:pt>
                <c:pt idx="225">
                  <c:v>6.46</c:v>
                </c:pt>
                <c:pt idx="226">
                  <c:v>6.3650000000000002</c:v>
                </c:pt>
                <c:pt idx="227">
                  <c:v>6.1420000000000003</c:v>
                </c:pt>
                <c:pt idx="228">
                  <c:v>6.1384999999999996</c:v>
                </c:pt>
                <c:pt idx="229">
                  <c:v>6.1749999999999998</c:v>
                </c:pt>
                <c:pt idx="230">
                  <c:v>6.1180000000000003</c:v>
                </c:pt>
                <c:pt idx="231">
                  <c:v>6.0190000000000001</c:v>
                </c:pt>
                <c:pt idx="232">
                  <c:v>6.1369999999999996</c:v>
                </c:pt>
                <c:pt idx="233">
                  <c:v>5.9619999999999997</c:v>
                </c:pt>
                <c:pt idx="234">
                  <c:v>5.8250000000000002</c:v>
                </c:pt>
                <c:pt idx="235">
                  <c:v>5.7925000000000004</c:v>
                </c:pt>
                <c:pt idx="236">
                  <c:v>5.6420000000000003</c:v>
                </c:pt>
                <c:pt idx="237">
                  <c:v>5.5670000000000002</c:v>
                </c:pt>
                <c:pt idx="238">
                  <c:v>5.5575000000000001</c:v>
                </c:pt>
                <c:pt idx="239">
                  <c:v>5.7084999999999999</c:v>
                </c:pt>
                <c:pt idx="240">
                  <c:v>5.4690000000000003</c:v>
                </c:pt>
                <c:pt idx="241">
                  <c:v>5.774</c:v>
                </c:pt>
                <c:pt idx="242">
                  <c:v>6.05</c:v>
                </c:pt>
                <c:pt idx="243">
                  <c:v>6.17</c:v>
                </c:pt>
                <c:pt idx="244">
                  <c:v>6.3639999999999999</c:v>
                </c:pt>
                <c:pt idx="245">
                  <c:v>6.5590000000000002</c:v>
                </c:pt>
                <c:pt idx="246">
                  <c:v>6.2794999999999996</c:v>
                </c:pt>
                <c:pt idx="247">
                  <c:v>6.1574999999999998</c:v>
                </c:pt>
                <c:pt idx="248">
                  <c:v>6.1775000000000002</c:v>
                </c:pt>
                <c:pt idx="249">
                  <c:v>5.9974999999999996</c:v>
                </c:pt>
                <c:pt idx="250">
                  <c:v>5.7839999999999998</c:v>
                </c:pt>
                <c:pt idx="251">
                  <c:v>5.7649999999999997</c:v>
                </c:pt>
                <c:pt idx="252">
                  <c:v>5.7104999999999997</c:v>
                </c:pt>
                <c:pt idx="253">
                  <c:v>6.0609999999999999</c:v>
                </c:pt>
                <c:pt idx="254">
                  <c:v>5.9320000000000004</c:v>
                </c:pt>
                <c:pt idx="255">
                  <c:v>5.9390000000000001</c:v>
                </c:pt>
                <c:pt idx="256">
                  <c:v>5.7530000000000001</c:v>
                </c:pt>
                <c:pt idx="257">
                  <c:v>5.4320000000000004</c:v>
                </c:pt>
                <c:pt idx="258">
                  <c:v>5.3334999999999999</c:v>
                </c:pt>
                <c:pt idx="259">
                  <c:v>5.1615000000000002</c:v>
                </c:pt>
                <c:pt idx="260">
                  <c:v>5.5830000000000002</c:v>
                </c:pt>
                <c:pt idx="261">
                  <c:v>6.016</c:v>
                </c:pt>
                <c:pt idx="262">
                  <c:v>6.7949999999999999</c:v>
                </c:pt>
                <c:pt idx="263">
                  <c:v>7.4175000000000004</c:v>
                </c:pt>
                <c:pt idx="264">
                  <c:v>7.4779999999999998</c:v>
                </c:pt>
                <c:pt idx="265">
                  <c:v>7.609</c:v>
                </c:pt>
                <c:pt idx="266">
                  <c:v>7.6</c:v>
                </c:pt>
                <c:pt idx="267">
                  <c:v>7.4</c:v>
                </c:pt>
                <c:pt idx="268">
                  <c:v>7.2560000000000002</c:v>
                </c:pt>
                <c:pt idx="269">
                  <c:v>7.9775</c:v>
                </c:pt>
                <c:pt idx="270">
                  <c:v>7.9980000000000002</c:v>
                </c:pt>
                <c:pt idx="271">
                  <c:v>7.86</c:v>
                </c:pt>
                <c:pt idx="272">
                  <c:v>7.9824999999999999</c:v>
                </c:pt>
                <c:pt idx="273">
                  <c:v>8.2264999999999997</c:v>
                </c:pt>
                <c:pt idx="274">
                  <c:v>8.35</c:v>
                </c:pt>
                <c:pt idx="275">
                  <c:v>8.1630000000000003</c:v>
                </c:pt>
                <c:pt idx="276">
                  <c:v>8.0890000000000004</c:v>
                </c:pt>
                <c:pt idx="277">
                  <c:v>7.915</c:v>
                </c:pt>
                <c:pt idx="278">
                  <c:v>7.8920000000000003</c:v>
                </c:pt>
                <c:pt idx="279">
                  <c:v>7.7534999999999998</c:v>
                </c:pt>
                <c:pt idx="280">
                  <c:v>7.9255000000000004</c:v>
                </c:pt>
                <c:pt idx="281">
                  <c:v>7.7534999999999998</c:v>
                </c:pt>
                <c:pt idx="282">
                  <c:v>7.7895000000000003</c:v>
                </c:pt>
                <c:pt idx="283">
                  <c:v>7.5525000000000002</c:v>
                </c:pt>
                <c:pt idx="284">
                  <c:v>7.3464999999999998</c:v>
                </c:pt>
                <c:pt idx="285">
                  <c:v>7.3114999999999997</c:v>
                </c:pt>
                <c:pt idx="286">
                  <c:v>7.5205000000000002</c:v>
                </c:pt>
                <c:pt idx="287">
                  <c:v>7.5510000000000002</c:v>
                </c:pt>
                <c:pt idx="288">
                  <c:v>7.41</c:v>
                </c:pt>
                <c:pt idx="289">
                  <c:v>7.2350000000000003</c:v>
                </c:pt>
                <c:pt idx="290">
                  <c:v>7.351</c:v>
                </c:pt>
                <c:pt idx="291">
                  <c:v>7.1805000000000003</c:v>
                </c:pt>
                <c:pt idx="292">
                  <c:v>7.2214999999999998</c:v>
                </c:pt>
                <c:pt idx="293">
                  <c:v>7.2435</c:v>
                </c:pt>
                <c:pt idx="294">
                  <c:v>7.1355000000000004</c:v>
                </c:pt>
                <c:pt idx="295">
                  <c:v>7.1905000000000001</c:v>
                </c:pt>
                <c:pt idx="296">
                  <c:v>6.9640000000000004</c:v>
                </c:pt>
                <c:pt idx="297">
                  <c:v>6.6524999999999999</c:v>
                </c:pt>
                <c:pt idx="298">
                  <c:v>6.6589999999999998</c:v>
                </c:pt>
                <c:pt idx="299">
                  <c:v>6.5880000000000001</c:v>
                </c:pt>
                <c:pt idx="300">
                  <c:v>6.9589999999999996</c:v>
                </c:pt>
                <c:pt idx="301">
                  <c:v>6.8280000000000003</c:v>
                </c:pt>
                <c:pt idx="302">
                  <c:v>6.7098000000000004</c:v>
                </c:pt>
                <c:pt idx="303">
                  <c:v>6.7874999999999996</c:v>
                </c:pt>
                <c:pt idx="304">
                  <c:v>6.7584999999999997</c:v>
                </c:pt>
                <c:pt idx="305">
                  <c:v>6.6710000000000003</c:v>
                </c:pt>
                <c:pt idx="306">
                  <c:v>6.657</c:v>
                </c:pt>
                <c:pt idx="307">
                  <c:v>6.7210000000000001</c:v>
                </c:pt>
                <c:pt idx="308">
                  <c:v>6.6014999999999997</c:v>
                </c:pt>
                <c:pt idx="309">
                  <c:v>6.5890000000000004</c:v>
                </c:pt>
                <c:pt idx="310">
                  <c:v>6.8390000000000004</c:v>
                </c:pt>
                <c:pt idx="311">
                  <c:v>6.9089999999999998</c:v>
                </c:pt>
                <c:pt idx="312">
                  <c:v>7.3490000000000002</c:v>
                </c:pt>
                <c:pt idx="313">
                  <c:v>7.609</c:v>
                </c:pt>
                <c:pt idx="314">
                  <c:v>7.6989999999999998</c:v>
                </c:pt>
                <c:pt idx="315">
                  <c:v>7.6580000000000004</c:v>
                </c:pt>
                <c:pt idx="316">
                  <c:v>7.8</c:v>
                </c:pt>
                <c:pt idx="317">
                  <c:v>7.7249999999999996</c:v>
                </c:pt>
                <c:pt idx="318">
                  <c:v>7.9039999999999999</c:v>
                </c:pt>
                <c:pt idx="319">
                  <c:v>7.7984999999999998</c:v>
                </c:pt>
                <c:pt idx="320">
                  <c:v>7.577</c:v>
                </c:pt>
                <c:pt idx="321">
                  <c:v>7.4809999999999999</c:v>
                </c:pt>
                <c:pt idx="322">
                  <c:v>7.8128000000000002</c:v>
                </c:pt>
                <c:pt idx="323">
                  <c:v>7.9885000000000002</c:v>
                </c:pt>
                <c:pt idx="324">
                  <c:v>8.1209000000000007</c:v>
                </c:pt>
                <c:pt idx="325">
                  <c:v>8.0176999999999996</c:v>
                </c:pt>
                <c:pt idx="326">
                  <c:v>7.8760000000000003</c:v>
                </c:pt>
                <c:pt idx="327">
                  <c:v>7.6135999999999999</c:v>
                </c:pt>
                <c:pt idx="328">
                  <c:v>7.9749999999999996</c:v>
                </c:pt>
                <c:pt idx="329">
                  <c:v>8.0709999999999997</c:v>
                </c:pt>
                <c:pt idx="330">
                  <c:v>8.0850000000000009</c:v>
                </c:pt>
                <c:pt idx="331">
                  <c:v>7.9279999999999999</c:v>
                </c:pt>
                <c:pt idx="332">
                  <c:v>7.9335000000000004</c:v>
                </c:pt>
                <c:pt idx="333">
                  <c:v>7.9836999999999998</c:v>
                </c:pt>
                <c:pt idx="334">
                  <c:v>8.0465</c:v>
                </c:pt>
                <c:pt idx="335">
                  <c:v>7.9284999999999997</c:v>
                </c:pt>
                <c:pt idx="336">
                  <c:v>7.8849999999999998</c:v>
                </c:pt>
                <c:pt idx="337">
                  <c:v>8.1120000000000001</c:v>
                </c:pt>
                <c:pt idx="338">
                  <c:v>8.2684999999999995</c:v>
                </c:pt>
                <c:pt idx="339">
                  <c:v>8.2885000000000009</c:v>
                </c:pt>
                <c:pt idx="340">
                  <c:v>8.4930000000000003</c:v>
                </c:pt>
                <c:pt idx="341">
                  <c:v>8.57</c:v>
                </c:pt>
                <c:pt idx="342">
                  <c:v>8.2100000000000009</c:v>
                </c:pt>
                <c:pt idx="343">
                  <c:v>8.2620000000000005</c:v>
                </c:pt>
                <c:pt idx="344">
                  <c:v>8.18</c:v>
                </c:pt>
                <c:pt idx="345">
                  <c:v>8.2974999999999994</c:v>
                </c:pt>
                <c:pt idx="346">
                  <c:v>8.4060000000000006</c:v>
                </c:pt>
                <c:pt idx="347">
                  <c:v>8.4489999999999998</c:v>
                </c:pt>
                <c:pt idx="348">
                  <c:v>8.5850000000000009</c:v>
                </c:pt>
                <c:pt idx="349">
                  <c:v>8.7200000000000006</c:v>
                </c:pt>
                <c:pt idx="350">
                  <c:v>8.61</c:v>
                </c:pt>
                <c:pt idx="351">
                  <c:v>9.0574999999999992</c:v>
                </c:pt>
                <c:pt idx="352">
                  <c:v>8.7449999999999992</c:v>
                </c:pt>
                <c:pt idx="353">
                  <c:v>8.8855000000000004</c:v>
                </c:pt>
                <c:pt idx="354">
                  <c:v>9.2010000000000005</c:v>
                </c:pt>
                <c:pt idx="355">
                  <c:v>9.6515000000000004</c:v>
                </c:pt>
                <c:pt idx="356">
                  <c:v>9.9190000000000005</c:v>
                </c:pt>
                <c:pt idx="357">
                  <c:v>9.9685000000000006</c:v>
                </c:pt>
                <c:pt idx="358">
                  <c:v>9.7349999999999994</c:v>
                </c:pt>
                <c:pt idx="359">
                  <c:v>9.4324999999999992</c:v>
                </c:pt>
                <c:pt idx="360">
                  <c:v>9.6325000000000003</c:v>
                </c:pt>
                <c:pt idx="361">
                  <c:v>9.7575000000000003</c:v>
                </c:pt>
                <c:pt idx="362">
                  <c:v>10.175000000000001</c:v>
                </c:pt>
                <c:pt idx="363">
                  <c:v>10.29</c:v>
                </c:pt>
                <c:pt idx="364">
                  <c:v>10.935</c:v>
                </c:pt>
                <c:pt idx="365">
                  <c:v>10.84</c:v>
                </c:pt>
                <c:pt idx="366">
                  <c:v>10.2875</c:v>
                </c:pt>
                <c:pt idx="367">
                  <c:v>10.53</c:v>
                </c:pt>
                <c:pt idx="368">
                  <c:v>10.585000000000001</c:v>
                </c:pt>
                <c:pt idx="369">
                  <c:v>10.5603</c:v>
                </c:pt>
                <c:pt idx="370">
                  <c:v>10.504</c:v>
                </c:pt>
                <c:pt idx="371">
                  <c:v>10.294</c:v>
                </c:pt>
                <c:pt idx="372">
                  <c:v>10.601000000000001</c:v>
                </c:pt>
                <c:pt idx="373">
                  <c:v>10.372</c:v>
                </c:pt>
                <c:pt idx="374">
                  <c:v>10.355</c:v>
                </c:pt>
                <c:pt idx="375">
                  <c:v>10.241</c:v>
                </c:pt>
                <c:pt idx="376">
                  <c:v>9.7324999999999999</c:v>
                </c:pt>
                <c:pt idx="377">
                  <c:v>9.3949999999999996</c:v>
                </c:pt>
                <c:pt idx="378">
                  <c:v>9.56</c:v>
                </c:pt>
                <c:pt idx="379">
                  <c:v>9.4254999999999995</c:v>
                </c:pt>
                <c:pt idx="380">
                  <c:v>9.2774999999999999</c:v>
                </c:pt>
                <c:pt idx="381">
                  <c:v>8.9708000000000006</c:v>
                </c:pt>
                <c:pt idx="382">
                  <c:v>9.0299999999999994</c:v>
                </c:pt>
                <c:pt idx="383">
                  <c:v>8.6780000000000008</c:v>
                </c:pt>
                <c:pt idx="384">
                  <c:v>8.5449999999999999</c:v>
                </c:pt>
                <c:pt idx="385">
                  <c:v>8.3670000000000009</c:v>
                </c:pt>
                <c:pt idx="386">
                  <c:v>8.4749999999999996</c:v>
                </c:pt>
                <c:pt idx="387">
                  <c:v>7.9720000000000004</c:v>
                </c:pt>
                <c:pt idx="388">
                  <c:v>7.7990000000000004</c:v>
                </c:pt>
                <c:pt idx="389">
                  <c:v>8.0286000000000008</c:v>
                </c:pt>
                <c:pt idx="390">
                  <c:v>8.1329999999999991</c:v>
                </c:pt>
                <c:pt idx="391">
                  <c:v>8.1649999999999991</c:v>
                </c:pt>
                <c:pt idx="392">
                  <c:v>7.6349999999999998</c:v>
                </c:pt>
                <c:pt idx="393">
                  <c:v>7.7874999999999996</c:v>
                </c:pt>
                <c:pt idx="394">
                  <c:v>7.3445999999999998</c:v>
                </c:pt>
                <c:pt idx="395">
                  <c:v>7.085</c:v>
                </c:pt>
                <c:pt idx="396">
                  <c:v>7.1740000000000004</c:v>
                </c:pt>
                <c:pt idx="397">
                  <c:v>7.4969999999999999</c:v>
                </c:pt>
                <c:pt idx="398">
                  <c:v>7.5780000000000003</c:v>
                </c:pt>
                <c:pt idx="399">
                  <c:v>7.7526000000000002</c:v>
                </c:pt>
                <c:pt idx="400">
                  <c:v>7.5549999999999997</c:v>
                </c:pt>
                <c:pt idx="401">
                  <c:v>7.4276</c:v>
                </c:pt>
                <c:pt idx="402">
                  <c:v>7.4720000000000004</c:v>
                </c:pt>
                <c:pt idx="403">
                  <c:v>7.4059999999999997</c:v>
                </c:pt>
                <c:pt idx="404">
                  <c:v>7.3029999999999999</c:v>
                </c:pt>
                <c:pt idx="405">
                  <c:v>7.0138999999999996</c:v>
                </c:pt>
                <c:pt idx="406">
                  <c:v>6.8042999999999996</c:v>
                </c:pt>
                <c:pt idx="407">
                  <c:v>6.8856000000000002</c:v>
                </c:pt>
                <c:pt idx="408">
                  <c:v>7.0564999999999998</c:v>
                </c:pt>
                <c:pt idx="409">
                  <c:v>6.7626999999999997</c:v>
                </c:pt>
                <c:pt idx="410">
                  <c:v>7.0986000000000002</c:v>
                </c:pt>
                <c:pt idx="411">
                  <c:v>7.1498999999999997</c:v>
                </c:pt>
                <c:pt idx="412">
                  <c:v>7.6036999999999999</c:v>
                </c:pt>
                <c:pt idx="413">
                  <c:v>7.9145000000000003</c:v>
                </c:pt>
                <c:pt idx="414">
                  <c:v>7.5636999999999999</c:v>
                </c:pt>
                <c:pt idx="415">
                  <c:v>7.4954000000000001</c:v>
                </c:pt>
                <c:pt idx="416">
                  <c:v>7.7047999999999996</c:v>
                </c:pt>
                <c:pt idx="417">
                  <c:v>8.1959</c:v>
                </c:pt>
                <c:pt idx="418">
                  <c:v>7.9673999999999996</c:v>
                </c:pt>
                <c:pt idx="419">
                  <c:v>7.7525000000000004</c:v>
                </c:pt>
                <c:pt idx="420">
                  <c:v>7.7873000000000001</c:v>
                </c:pt>
                <c:pt idx="421">
                  <c:v>7.8836000000000004</c:v>
                </c:pt>
                <c:pt idx="422">
                  <c:v>7.7476000000000003</c:v>
                </c:pt>
                <c:pt idx="423">
                  <c:v>7.2866999999999997</c:v>
                </c:pt>
                <c:pt idx="424">
                  <c:v>7.2937000000000003</c:v>
                </c:pt>
                <c:pt idx="425">
                  <c:v>7.1921999999999997</c:v>
                </c:pt>
                <c:pt idx="426">
                  <c:v>7.2050999999999998</c:v>
                </c:pt>
                <c:pt idx="427">
                  <c:v>7.3449999999999998</c:v>
                </c:pt>
                <c:pt idx="428">
                  <c:v>7.3940000000000001</c:v>
                </c:pt>
                <c:pt idx="429">
                  <c:v>7.0647000000000002</c:v>
                </c:pt>
                <c:pt idx="430">
                  <c:v>6.8525</c:v>
                </c:pt>
                <c:pt idx="431">
                  <c:v>7.0541999999999998</c:v>
                </c:pt>
                <c:pt idx="432">
                  <c:v>6.9950000000000001</c:v>
                </c:pt>
                <c:pt idx="433">
                  <c:v>7.0928000000000004</c:v>
                </c:pt>
                <c:pt idx="434">
                  <c:v>6.9002999999999997</c:v>
                </c:pt>
                <c:pt idx="435">
                  <c:v>6.8198999999999996</c:v>
                </c:pt>
                <c:pt idx="436">
                  <c:v>6.9992000000000001</c:v>
                </c:pt>
                <c:pt idx="437">
                  <c:v>6.6919000000000004</c:v>
                </c:pt>
                <c:pt idx="438">
                  <c:v>6.7744</c:v>
                </c:pt>
                <c:pt idx="439">
                  <c:v>6.7767999999999997</c:v>
                </c:pt>
                <c:pt idx="440">
                  <c:v>6.4516999999999998</c:v>
                </c:pt>
                <c:pt idx="441">
                  <c:v>6.3259999999999996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3-472C-802F-925CE020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045448"/>
        <c:axId val="396576576"/>
      </c:lineChart>
      <c:dateAx>
        <c:axId val="409045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576576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396576576"/>
        <c:scaling>
          <c:orientation val="minMax"/>
          <c:max val="11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6.9608465921121949E-3"/>
              <c:y val="0.31271589303085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045448"/>
        <c:crosses val="autoZero"/>
        <c:crossBetween val="between"/>
      </c:valAx>
      <c:spPr>
        <a:pattFill prst="pct5">
          <a:fgClr>
            <a:srgbClr xmlns:mc="http://schemas.openxmlformats.org/markup-compatibility/2006" xmlns:a14="http://schemas.microsoft.com/office/drawing/2010/main" val="FFFFFF" mc:Ignorable="a14" a14:legacySpreadsheetColorIndex="9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0357268774239"/>
          <c:y val="0.17525907163702439"/>
          <c:w val="0.12986030477533592"/>
          <c:h val="0.154639428812657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PPP Shorter Sample: Out-of-Sample Forecasting (SEK/USD)</a:t>
            </a:r>
          </a:p>
        </c:rich>
      </c:tx>
      <c:layout>
        <c:manualLayout>
          <c:xMode val="edge"/>
          <c:yMode val="edge"/>
          <c:x val="0.12882464571155658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43498772611545"/>
          <c:y val="0.16393442622950818"/>
          <c:w val="0.67471925749681949"/>
          <c:h val="0.67213114754098358"/>
        </c:manualLayout>
      </c:layout>
      <c:lineChart>
        <c:grouping val="standard"/>
        <c:varyColors val="0"/>
        <c:ser>
          <c:idx val="0"/>
          <c:order val="0"/>
          <c:tx>
            <c:v>Actual S(t)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'Graph Validation Forecasts'!$B$2:$B$25</c:f>
              <c:numCache>
                <c:formatCode>General</c:formatCode>
                <c:ptCount val="24"/>
                <c:pt idx="0">
                  <c:v>7.7525000000000004</c:v>
                </c:pt>
                <c:pt idx="1">
                  <c:v>7.7873000000000001</c:v>
                </c:pt>
                <c:pt idx="2">
                  <c:v>7.8836000000000004</c:v>
                </c:pt>
                <c:pt idx="3">
                  <c:v>7.7476000000000003</c:v>
                </c:pt>
                <c:pt idx="4">
                  <c:v>7.2866999999999997</c:v>
                </c:pt>
                <c:pt idx="5">
                  <c:v>7.2937000000000003</c:v>
                </c:pt>
                <c:pt idx="6">
                  <c:v>7.1921999999999997</c:v>
                </c:pt>
                <c:pt idx="7">
                  <c:v>7.2050999999999998</c:v>
                </c:pt>
                <c:pt idx="8">
                  <c:v>7.3449999999999998</c:v>
                </c:pt>
                <c:pt idx="9">
                  <c:v>7.3940000000000001</c:v>
                </c:pt>
                <c:pt idx="10">
                  <c:v>7.0647000000000002</c:v>
                </c:pt>
                <c:pt idx="11">
                  <c:v>6.8525</c:v>
                </c:pt>
                <c:pt idx="12">
                  <c:v>7.0541999999999998</c:v>
                </c:pt>
                <c:pt idx="13">
                  <c:v>6.9950000000000001</c:v>
                </c:pt>
                <c:pt idx="14">
                  <c:v>7.0928000000000004</c:v>
                </c:pt>
                <c:pt idx="15">
                  <c:v>6.9002999999999997</c:v>
                </c:pt>
                <c:pt idx="16">
                  <c:v>6.8198999999999996</c:v>
                </c:pt>
                <c:pt idx="17">
                  <c:v>6.9992000000000001</c:v>
                </c:pt>
                <c:pt idx="18">
                  <c:v>6.6919000000000004</c:v>
                </c:pt>
                <c:pt idx="19">
                  <c:v>6.7744</c:v>
                </c:pt>
                <c:pt idx="20">
                  <c:v>6.7767999999999997</c:v>
                </c:pt>
                <c:pt idx="21">
                  <c:v>6.4516999999999998</c:v>
                </c:pt>
                <c:pt idx="22">
                  <c:v>6.3259999999999996</c:v>
                </c:pt>
                <c:pt idx="23">
                  <c:v>6.3888999999999996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F-4298-AB22-6519AFF03C13}"/>
            </c:ext>
          </c:extLst>
        </c:ser>
        <c:ser>
          <c:idx val="1"/>
          <c:order val="1"/>
          <c:tx>
            <c:v>Forecast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'Graph Validation Forecasts'!$D$2:$D$25</c:f>
              <c:numCache>
                <c:formatCode>General</c:formatCode>
                <c:ptCount val="24"/>
                <c:pt idx="0">
                  <c:v>7.9914092695882752</c:v>
                </c:pt>
                <c:pt idx="1">
                  <c:v>7.7161633493203228</c:v>
                </c:pt>
                <c:pt idx="2">
                  <c:v>7.805277606607925</c:v>
                </c:pt>
                <c:pt idx="3">
                  <c:v>7.8989252101138314</c:v>
                </c:pt>
                <c:pt idx="4">
                  <c:v>7.7465039372586206</c:v>
                </c:pt>
                <c:pt idx="5">
                  <c:v>7.2858692304382151</c:v>
                </c:pt>
                <c:pt idx="6">
                  <c:v>7.2972017074444802</c:v>
                </c:pt>
                <c:pt idx="7">
                  <c:v>7.187175862865165</c:v>
                </c:pt>
                <c:pt idx="8">
                  <c:v>7.2112932352079495</c:v>
                </c:pt>
                <c:pt idx="9">
                  <c:v>7.3836408057022007</c:v>
                </c:pt>
                <c:pt idx="10">
                  <c:v>7.4172911460484947</c:v>
                </c:pt>
                <c:pt idx="11">
                  <c:v>7.0811539403413377</c:v>
                </c:pt>
                <c:pt idx="12">
                  <c:v>6.8564697182608976</c:v>
                </c:pt>
                <c:pt idx="13">
                  <c:v>7.0431155568599193</c:v>
                </c:pt>
                <c:pt idx="14">
                  <c:v>7.0010995757346217</c:v>
                </c:pt>
                <c:pt idx="15">
                  <c:v>7.0941549246162445</c:v>
                </c:pt>
                <c:pt idx="16">
                  <c:v>6.9066322606116026</c:v>
                </c:pt>
                <c:pt idx="17">
                  <c:v>6.808497561578096</c:v>
                </c:pt>
                <c:pt idx="18">
                  <c:v>7.0076277604061632</c:v>
                </c:pt>
                <c:pt idx="19">
                  <c:v>6.6962263734910215</c:v>
                </c:pt>
                <c:pt idx="20">
                  <c:v>6.7882229720883798</c:v>
                </c:pt>
                <c:pt idx="21">
                  <c:v>6.8017202170486337</c:v>
                </c:pt>
                <c:pt idx="22">
                  <c:v>6.4684568250282135</c:v>
                </c:pt>
                <c:pt idx="23">
                  <c:v>6.3334231170215727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F-4298-AB22-6519AFF03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37728"/>
        <c:axId val="723743496"/>
      </c:lineChart>
      <c:catAx>
        <c:axId val="6085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3743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23743496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2.2544283413848631E-2"/>
              <c:y val="0.370491803278688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853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08830900968289"/>
          <c:y val="0.42950819672131146"/>
          <c:w val="0.16103076487419754"/>
          <c:h val="0.14754098360655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458</xdr:row>
      <xdr:rowOff>57150</xdr:rowOff>
    </xdr:from>
    <xdr:to>
      <xdr:col>9</xdr:col>
      <xdr:colOff>333375</xdr:colOff>
      <xdr:row>475</xdr:row>
      <xdr:rowOff>9525</xdr:rowOff>
    </xdr:to>
    <xdr:graphicFrame macro="">
      <xdr:nvGraphicFramePr>
        <xdr:cNvPr id="11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458</xdr:row>
      <xdr:rowOff>47625</xdr:rowOff>
    </xdr:from>
    <xdr:to>
      <xdr:col>18</xdr:col>
      <xdr:colOff>0</xdr:colOff>
      <xdr:row>475</xdr:row>
      <xdr:rowOff>0</xdr:rowOff>
    </xdr:to>
    <xdr:graphicFrame macro="">
      <xdr:nvGraphicFramePr>
        <xdr:cNvPr id="11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209550</xdr:colOff>
      <xdr:row>458</xdr:row>
      <xdr:rowOff>38100</xdr:rowOff>
    </xdr:from>
    <xdr:to>
      <xdr:col>24</xdr:col>
      <xdr:colOff>742950</xdr:colOff>
      <xdr:row>475</xdr:row>
      <xdr:rowOff>9525</xdr:rowOff>
    </xdr:to>
    <xdr:graphicFrame macro="">
      <xdr:nvGraphicFramePr>
        <xdr:cNvPr id="112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6</xdr:row>
      <xdr:rowOff>133350</xdr:rowOff>
    </xdr:from>
    <xdr:to>
      <xdr:col>17</xdr:col>
      <xdr:colOff>504825</xdr:colOff>
      <xdr:row>24</xdr:row>
      <xdr:rowOff>123825</xdr:rowOff>
    </xdr:to>
    <xdr:graphicFrame macro="">
      <xdr:nvGraphicFramePr>
        <xdr:cNvPr id="31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7"/>
  <sheetViews>
    <sheetView tabSelected="1" topLeftCell="N1" workbookViewId="0">
      <pane ySplit="6" topLeftCell="A446" activePane="bottomLeft" state="frozen"/>
      <selection activeCell="K1" sqref="K1"/>
      <selection pane="bottomLeft" activeCell="X486" sqref="X486"/>
    </sheetView>
  </sheetViews>
  <sheetFormatPr defaultRowHeight="12.75" x14ac:dyDescent="0.2"/>
  <cols>
    <col min="1" max="1" width="16.28515625" customWidth="1"/>
    <col min="2" max="2" width="11.28515625" customWidth="1"/>
    <col min="3" max="3" width="10.42578125" customWidth="1"/>
    <col min="4" max="4" width="11.140625" customWidth="1"/>
    <col min="5" max="5" width="12.85546875" customWidth="1"/>
    <col min="6" max="6" width="11.140625" customWidth="1"/>
    <col min="7" max="7" width="8.5703125" customWidth="1"/>
    <col min="8" max="8" width="9.85546875" customWidth="1"/>
    <col min="9" max="9" width="11" customWidth="1"/>
    <col min="10" max="10" width="11.42578125" customWidth="1"/>
    <col min="11" max="11" width="12" customWidth="1"/>
    <col min="12" max="12" width="15.140625" customWidth="1"/>
    <col min="13" max="13" width="15.28515625" customWidth="1"/>
    <col min="14" max="14" width="14.42578125" customWidth="1"/>
    <col min="15" max="15" width="14.5703125" customWidth="1"/>
    <col min="16" max="16" width="13" customWidth="1"/>
    <col min="17" max="17" width="16.5703125" customWidth="1"/>
    <col min="18" max="18" width="6.140625" customWidth="1"/>
    <col min="19" max="19" width="6.85546875" customWidth="1"/>
    <col min="20" max="20" width="10.140625" customWidth="1"/>
    <col min="21" max="21" width="13.42578125" customWidth="1"/>
    <col min="22" max="22" width="13" customWidth="1"/>
    <col min="23" max="23" width="13.140625" customWidth="1"/>
    <col min="24" max="26" width="13" customWidth="1"/>
    <col min="27" max="27" width="18.140625" customWidth="1"/>
  </cols>
  <sheetData>
    <row r="1" spans="1:28" x14ac:dyDescent="0.2">
      <c r="A1" t="s">
        <v>0</v>
      </c>
      <c r="B1" s="1">
        <v>25583</v>
      </c>
      <c r="C1" s="1">
        <v>25583</v>
      </c>
      <c r="D1" s="1">
        <v>25578</v>
      </c>
      <c r="E1" s="1"/>
      <c r="F1" s="1"/>
      <c r="G1" s="1"/>
    </row>
    <row r="2" spans="1:28" x14ac:dyDescent="0.2">
      <c r="A2" t="s">
        <v>1</v>
      </c>
      <c r="B2" s="1">
        <v>39493</v>
      </c>
      <c r="C2" s="1">
        <v>39493</v>
      </c>
      <c r="D2" s="1">
        <v>39457</v>
      </c>
      <c r="E2" s="1"/>
      <c r="F2" s="1"/>
      <c r="G2" s="1"/>
      <c r="U2" s="6" t="s">
        <v>98</v>
      </c>
      <c r="AB2" s="2" t="s">
        <v>56</v>
      </c>
    </row>
    <row r="3" spans="1:28" ht="13.5" thickBot="1" x14ac:dyDescent="0.25">
      <c r="A3" t="s">
        <v>2</v>
      </c>
      <c r="B3" t="s">
        <v>3</v>
      </c>
      <c r="C3" t="s">
        <v>3</v>
      </c>
      <c r="D3" t="s">
        <v>13</v>
      </c>
      <c r="O3" t="s">
        <v>66</v>
      </c>
      <c r="AB3" s="3"/>
    </row>
    <row r="4" spans="1:28" x14ac:dyDescent="0.2">
      <c r="A4" t="s">
        <v>4</v>
      </c>
      <c r="B4" t="s">
        <v>5</v>
      </c>
      <c r="C4" t="s">
        <v>9</v>
      </c>
      <c r="D4" t="s">
        <v>11</v>
      </c>
      <c r="U4" s="6" t="s">
        <v>100</v>
      </c>
      <c r="AA4" s="8" t="s">
        <v>97</v>
      </c>
    </row>
    <row r="5" spans="1:28" x14ac:dyDescent="0.2">
      <c r="A5" t="s">
        <v>6</v>
      </c>
      <c r="B5" t="s">
        <v>7</v>
      </c>
      <c r="C5" t="s">
        <v>10</v>
      </c>
      <c r="D5" t="s">
        <v>12</v>
      </c>
      <c r="N5" t="s">
        <v>64</v>
      </c>
      <c r="P5" t="s">
        <v>65</v>
      </c>
      <c r="Q5" s="6" t="s">
        <v>110</v>
      </c>
      <c r="U5" s="6" t="s">
        <v>99</v>
      </c>
    </row>
    <row r="6" spans="1:28" s="8" customFormat="1" x14ac:dyDescent="0.2">
      <c r="A6" s="8" t="s">
        <v>8</v>
      </c>
      <c r="B6" s="8" t="s">
        <v>70</v>
      </c>
      <c r="C6" s="8" t="s">
        <v>69</v>
      </c>
      <c r="D6" s="8" t="s">
        <v>46</v>
      </c>
      <c r="E6" s="8" t="s">
        <v>104</v>
      </c>
      <c r="F6" s="8" t="s">
        <v>71</v>
      </c>
      <c r="H6" s="8" t="s">
        <v>42</v>
      </c>
      <c r="I6" s="8" t="s">
        <v>43</v>
      </c>
      <c r="J6" s="8" t="s">
        <v>82</v>
      </c>
      <c r="K6" s="8" t="s">
        <v>45</v>
      </c>
      <c r="L6" s="8" t="s">
        <v>84</v>
      </c>
      <c r="M6" s="8" t="s">
        <v>83</v>
      </c>
      <c r="N6" s="8" t="s">
        <v>61</v>
      </c>
      <c r="O6" s="8" t="s">
        <v>63</v>
      </c>
      <c r="P6" s="8" t="s">
        <v>61</v>
      </c>
      <c r="Q6" s="8" t="s">
        <v>111</v>
      </c>
      <c r="U6" s="8" t="s">
        <v>58</v>
      </c>
      <c r="V6" s="8" t="s">
        <v>59</v>
      </c>
      <c r="W6" s="8" t="s">
        <v>49</v>
      </c>
      <c r="X6" s="8" t="s">
        <v>50</v>
      </c>
      <c r="Y6" s="8" t="s">
        <v>53</v>
      </c>
      <c r="AA6" s="8" t="s">
        <v>81</v>
      </c>
    </row>
    <row r="7" spans="1:28" s="8" customFormat="1" x14ac:dyDescent="0.2">
      <c r="B7" s="8" t="s">
        <v>86</v>
      </c>
      <c r="C7" s="8" t="s">
        <v>87</v>
      </c>
      <c r="D7" s="8" t="s">
        <v>88</v>
      </c>
      <c r="E7" s="18" t="s">
        <v>85</v>
      </c>
      <c r="P7" s="17"/>
      <c r="U7" s="16" t="s">
        <v>89</v>
      </c>
    </row>
    <row r="8" spans="1:28" x14ac:dyDescent="0.2">
      <c r="A8" s="1">
        <v>25948</v>
      </c>
      <c r="B8">
        <v>16.829999999999998</v>
      </c>
      <c r="C8">
        <v>23.1</v>
      </c>
      <c r="D8">
        <v>5.1631</v>
      </c>
      <c r="E8">
        <f>C8*D8/B8/F8*D8</f>
        <v>5.1631</v>
      </c>
      <c r="F8">
        <f>C8*D8/B8</f>
        <v>7.0866078431372559</v>
      </c>
      <c r="U8" s="16"/>
    </row>
    <row r="9" spans="1:28" x14ac:dyDescent="0.2">
      <c r="A9" s="1">
        <v>25979</v>
      </c>
      <c r="B9">
        <v>16.850000000000001</v>
      </c>
      <c r="C9">
        <v>23.2</v>
      </c>
      <c r="D9">
        <v>5.1798999999999999</v>
      </c>
      <c r="E9">
        <f>C9*D9/B9/$F$8*$E$8</f>
        <v>5.1961489444679936</v>
      </c>
      <c r="F9">
        <f t="shared" ref="F9:F72" si="0">C9*D9/B9</f>
        <v>7.1319691394658742</v>
      </c>
      <c r="H9">
        <f t="shared" ref="H9:H61" si="1">B9/B8-1</f>
        <v>1.1883541295307776E-3</v>
      </c>
      <c r="I9">
        <f t="shared" ref="I9:I61" si="2">C9/C8-1</f>
        <v>4.3290043290042934E-3</v>
      </c>
      <c r="J9">
        <f t="shared" ref="J9:J61" si="3">D9/D8-1</f>
        <v>3.2538591156474617E-3</v>
      </c>
      <c r="K9">
        <f t="shared" ref="K9:K61" si="4">H9-I9</f>
        <v>-3.1406501994735159E-3</v>
      </c>
      <c r="L9">
        <f>J9-K9</f>
        <v>6.3945093151209775E-3</v>
      </c>
      <c r="M9">
        <f>(J9-K9)^2</f>
        <v>4.0889749381168956E-5</v>
      </c>
      <c r="N9">
        <f>D8*(1+K9)</f>
        <v>5.1468845089550985</v>
      </c>
      <c r="O9">
        <f>(D9-N9)^2</f>
        <v>1.0900226489359661E-3</v>
      </c>
      <c r="P9">
        <f>D8*(1+K9)</f>
        <v>5.1468845089550985</v>
      </c>
      <c r="Q9">
        <f>(D9-D8)^2</f>
        <v>2.8223999999999751E-4</v>
      </c>
      <c r="AA9">
        <f t="shared" ref="AA9:AA72" si="5">(J9-0.000638-0.420833*K9)^2</f>
        <v>1.5504287095548475E-5</v>
      </c>
    </row>
    <row r="10" spans="1:28" x14ac:dyDescent="0.2">
      <c r="A10" s="1">
        <v>26007</v>
      </c>
      <c r="B10">
        <v>16.89</v>
      </c>
      <c r="C10">
        <v>23.2</v>
      </c>
      <c r="D10">
        <v>5.1624999999999996</v>
      </c>
      <c r="E10">
        <f t="shared" ref="E10:E73" si="6">C10*D10/B10/$F$8*$E$8</f>
        <v>5.1664298401420945</v>
      </c>
      <c r="F10">
        <f t="shared" si="0"/>
        <v>7.091178211959738</v>
      </c>
      <c r="H10">
        <f t="shared" si="1"/>
        <v>2.3738872403560318E-3</v>
      </c>
      <c r="I10">
        <f t="shared" si="2"/>
        <v>0</v>
      </c>
      <c r="J10">
        <f t="shared" si="3"/>
        <v>-3.359138207301382E-3</v>
      </c>
      <c r="K10">
        <f t="shared" si="4"/>
        <v>2.3738872403560318E-3</v>
      </c>
      <c r="L10">
        <f t="shared" ref="L10:L73" si="7">J10-K10</f>
        <v>-5.7330254476574138E-3</v>
      </c>
      <c r="M10">
        <f t="shared" ref="M10:M73" si="8">(J10-K10)^2</f>
        <v>3.2867580783487487E-5</v>
      </c>
      <c r="N10">
        <f t="shared" ref="N10:N73" si="9">D9*(1+K10)</f>
        <v>5.1921964985163198</v>
      </c>
      <c r="O10">
        <f t="shared" ref="O10:O73" si="10">(D10-N10)^2</f>
        <v>8.8188202412980597E-4</v>
      </c>
      <c r="P10">
        <f>P9*(1+K10)</f>
        <v>5.1591026324184934</v>
      </c>
      <c r="Q10">
        <f t="shared" ref="Q10:Q73" si="11">(D10-D9)^2</f>
        <v>3.0276000000001058E-4</v>
      </c>
      <c r="AA10">
        <f t="shared" si="5"/>
        <v>2.4961497798842536E-5</v>
      </c>
    </row>
    <row r="11" spans="1:28" x14ac:dyDescent="0.2">
      <c r="A11" s="1">
        <v>26038</v>
      </c>
      <c r="B11">
        <v>16.86</v>
      </c>
      <c r="C11">
        <v>23.3</v>
      </c>
      <c r="D11">
        <v>5.165</v>
      </c>
      <c r="E11">
        <f t="shared" si="6"/>
        <v>5.2004486527707163</v>
      </c>
      <c r="F11">
        <f t="shared" si="0"/>
        <v>7.1378706998813772</v>
      </c>
      <c r="H11">
        <f t="shared" si="1"/>
        <v>-1.776198934280715E-3</v>
      </c>
      <c r="I11">
        <f t="shared" si="2"/>
        <v>4.3103448275862988E-3</v>
      </c>
      <c r="J11">
        <f t="shared" si="3"/>
        <v>4.8426150121083644E-4</v>
      </c>
      <c r="K11">
        <f t="shared" si="4"/>
        <v>-6.0865437618670137E-3</v>
      </c>
      <c r="L11">
        <f t="shared" si="7"/>
        <v>6.5708052630778502E-3</v>
      </c>
      <c r="M11">
        <f t="shared" si="8"/>
        <v>4.3175481805291579E-5</v>
      </c>
      <c r="N11">
        <f t="shared" si="9"/>
        <v>5.1310782178293612</v>
      </c>
      <c r="O11">
        <f t="shared" si="10"/>
        <v>1.1506873056322678E-3</v>
      </c>
      <c r="P11">
        <f t="shared" ref="P11:P74" si="12">P10*(1+K11)</f>
        <v>5.127701528474315</v>
      </c>
      <c r="Q11">
        <f t="shared" si="11"/>
        <v>6.2500000000019544E-6</v>
      </c>
      <c r="AA11">
        <f t="shared" si="5"/>
        <v>5.7969228482855672E-6</v>
      </c>
    </row>
    <row r="12" spans="1:28" x14ac:dyDescent="0.2">
      <c r="A12" s="1">
        <v>26068</v>
      </c>
      <c r="B12">
        <v>16.8</v>
      </c>
      <c r="C12">
        <v>23.4</v>
      </c>
      <c r="D12">
        <v>5.1683000000000003</v>
      </c>
      <c r="E12">
        <f t="shared" si="6"/>
        <v>5.2447697448979573</v>
      </c>
      <c r="F12">
        <f t="shared" si="0"/>
        <v>7.1987035714285712</v>
      </c>
      <c r="H12">
        <f t="shared" si="1"/>
        <v>-3.5587188612098419E-3</v>
      </c>
      <c r="I12">
        <f t="shared" si="2"/>
        <v>4.2918454935620964E-3</v>
      </c>
      <c r="J12">
        <f t="shared" si="3"/>
        <v>6.3891577928365528E-4</v>
      </c>
      <c r="K12">
        <f t="shared" si="4"/>
        <v>-7.8505643547719384E-3</v>
      </c>
      <c r="L12">
        <f t="shared" si="7"/>
        <v>8.4894801340555937E-3</v>
      </c>
      <c r="M12">
        <f t="shared" si="8"/>
        <v>7.2071272946524576E-5</v>
      </c>
      <c r="N12">
        <f t="shared" si="9"/>
        <v>5.1244518351076032</v>
      </c>
      <c r="O12">
        <f t="shared" si="10"/>
        <v>1.9226615644308525E-3</v>
      </c>
      <c r="P12">
        <f t="shared" si="12"/>
        <v>5.0874461776329651</v>
      </c>
      <c r="Q12">
        <f t="shared" si="11"/>
        <v>1.0890000000001998E-5</v>
      </c>
      <c r="AA12">
        <f t="shared" si="5"/>
        <v>1.0920991385355372E-5</v>
      </c>
    </row>
    <row r="13" spans="1:28" x14ac:dyDescent="0.2">
      <c r="A13" s="1">
        <v>26099</v>
      </c>
      <c r="B13">
        <v>16.850000000000001</v>
      </c>
      <c r="C13">
        <v>23.6</v>
      </c>
      <c r="D13">
        <v>5.1631999999999998</v>
      </c>
      <c r="E13">
        <f t="shared" si="6"/>
        <v>5.2686964985163192</v>
      </c>
      <c r="F13">
        <f t="shared" si="0"/>
        <v>7.2315442136498511</v>
      </c>
      <c r="H13">
        <f t="shared" si="1"/>
        <v>2.9761904761904656E-3</v>
      </c>
      <c r="I13">
        <f t="shared" si="2"/>
        <v>8.5470085470087387E-3</v>
      </c>
      <c r="J13">
        <f t="shared" si="3"/>
        <v>-9.8678482286251867E-4</v>
      </c>
      <c r="K13">
        <f t="shared" si="4"/>
        <v>-5.5708180708182731E-3</v>
      </c>
      <c r="L13">
        <f t="shared" si="7"/>
        <v>4.5840332479557544E-3</v>
      </c>
      <c r="M13">
        <f t="shared" si="8"/>
        <v>2.1013360818363784E-5</v>
      </c>
      <c r="N13">
        <f t="shared" si="9"/>
        <v>5.1395083409645901</v>
      </c>
      <c r="O13">
        <f t="shared" si="10"/>
        <v>5.6129470785011039E-4</v>
      </c>
      <c r="P13">
        <f t="shared" si="12"/>
        <v>5.0591049405322916</v>
      </c>
      <c r="Q13">
        <f t="shared" si="11"/>
        <v>2.6010000000005594E-5</v>
      </c>
      <c r="AA13">
        <f t="shared" si="5"/>
        <v>5.178230925950551E-7</v>
      </c>
    </row>
    <row r="14" spans="1:28" x14ac:dyDescent="0.2">
      <c r="A14" s="1">
        <v>26129</v>
      </c>
      <c r="B14">
        <v>16.93</v>
      </c>
      <c r="C14">
        <v>23.6</v>
      </c>
      <c r="D14">
        <v>5.1661000000000001</v>
      </c>
      <c r="E14">
        <f t="shared" si="6"/>
        <v>5.2467453885748032</v>
      </c>
      <c r="F14">
        <f t="shared" si="0"/>
        <v>7.2014152392203199</v>
      </c>
      <c r="H14">
        <f t="shared" si="1"/>
        <v>4.7477744807120636E-3</v>
      </c>
      <c r="I14">
        <f t="shared" si="2"/>
        <v>0</v>
      </c>
      <c r="J14">
        <f t="shared" si="3"/>
        <v>5.6166718314232256E-4</v>
      </c>
      <c r="K14">
        <f t="shared" si="4"/>
        <v>4.7477744807120636E-3</v>
      </c>
      <c r="L14">
        <f t="shared" si="7"/>
        <v>-4.1861072975697411E-3</v>
      </c>
      <c r="M14">
        <f t="shared" si="8"/>
        <v>1.7523494306766642E-5</v>
      </c>
      <c r="N14">
        <f t="shared" si="9"/>
        <v>5.1877137091988121</v>
      </c>
      <c r="O14">
        <f t="shared" si="10"/>
        <v>4.6715242533081059E-4</v>
      </c>
      <c r="P14">
        <f t="shared" si="12"/>
        <v>5.0831244298641955</v>
      </c>
      <c r="Q14">
        <f t="shared" si="11"/>
        <v>8.4100000000020117E-6</v>
      </c>
      <c r="AA14">
        <f t="shared" si="5"/>
        <v>4.3029403474471875E-6</v>
      </c>
    </row>
    <row r="15" spans="1:28" x14ac:dyDescent="0.2">
      <c r="A15" s="1">
        <v>26160</v>
      </c>
      <c r="B15">
        <v>17.170000000000002</v>
      </c>
      <c r="C15">
        <v>23.7</v>
      </c>
      <c r="D15">
        <v>5.1623999999999999</v>
      </c>
      <c r="E15">
        <f t="shared" si="6"/>
        <v>5.1916073550212154</v>
      </c>
      <c r="F15">
        <f t="shared" si="0"/>
        <v>7.1257355853232376</v>
      </c>
      <c r="H15">
        <f t="shared" si="1"/>
        <v>1.4176018901358667E-2</v>
      </c>
      <c r="I15">
        <f t="shared" si="2"/>
        <v>4.237288135593209E-3</v>
      </c>
      <c r="J15">
        <f t="shared" si="3"/>
        <v>-7.1620758405765983E-4</v>
      </c>
      <c r="K15">
        <f t="shared" si="4"/>
        <v>9.9387307657654578E-3</v>
      </c>
      <c r="L15">
        <f t="shared" si="7"/>
        <v>-1.0654938349823118E-2</v>
      </c>
      <c r="M15">
        <f t="shared" si="8"/>
        <v>1.1352771123853138E-4</v>
      </c>
      <c r="N15">
        <f t="shared" si="9"/>
        <v>5.2174444770090211</v>
      </c>
      <c r="O15">
        <f t="shared" si="10"/>
        <v>3.0298944491966707E-3</v>
      </c>
      <c r="P15">
        <f t="shared" si="12"/>
        <v>5.1336442350215012</v>
      </c>
      <c r="Q15">
        <f t="shared" si="11"/>
        <v>1.3690000000001914E-5</v>
      </c>
      <c r="AA15">
        <f t="shared" si="5"/>
        <v>3.0655638969917339E-5</v>
      </c>
    </row>
    <row r="16" spans="1:28" x14ac:dyDescent="0.2">
      <c r="A16" s="1">
        <v>26191</v>
      </c>
      <c r="B16">
        <v>17.190000000000001</v>
      </c>
      <c r="C16">
        <v>23.7</v>
      </c>
      <c r="D16">
        <v>5.0896999999999997</v>
      </c>
      <c r="E16">
        <f t="shared" si="6"/>
        <v>5.1125408376963337</v>
      </c>
      <c r="F16">
        <f t="shared" si="0"/>
        <v>7.0172129144851647</v>
      </c>
      <c r="H16">
        <f t="shared" si="1"/>
        <v>1.1648223645894795E-3</v>
      </c>
      <c r="I16">
        <f t="shared" si="2"/>
        <v>0</v>
      </c>
      <c r="J16">
        <f t="shared" si="3"/>
        <v>-1.4082597241593109E-2</v>
      </c>
      <c r="K16">
        <f t="shared" si="4"/>
        <v>1.1648223645894795E-3</v>
      </c>
      <c r="L16">
        <f t="shared" si="7"/>
        <v>-1.5247419606182588E-2</v>
      </c>
      <c r="M16">
        <f t="shared" si="8"/>
        <v>2.324838046470012E-4</v>
      </c>
      <c r="N16">
        <f t="shared" si="9"/>
        <v>5.1684132789749562</v>
      </c>
      <c r="O16">
        <f t="shared" si="10"/>
        <v>6.1957802869893296E-3</v>
      </c>
      <c r="P16">
        <f t="shared" si="12"/>
        <v>5.1396240186383002</v>
      </c>
      <c r="Q16">
        <f t="shared" si="11"/>
        <v>5.2852900000000301E-3</v>
      </c>
      <c r="AA16">
        <f t="shared" si="5"/>
        <v>2.3136822161258771E-4</v>
      </c>
    </row>
    <row r="17" spans="1:27" x14ac:dyDescent="0.2">
      <c r="A17" s="1">
        <v>26221</v>
      </c>
      <c r="B17">
        <v>17.36</v>
      </c>
      <c r="C17">
        <v>23.8</v>
      </c>
      <c r="D17">
        <v>5.0175999999999998</v>
      </c>
      <c r="E17">
        <f t="shared" si="6"/>
        <v>5.0118193548387087</v>
      </c>
      <c r="F17">
        <f t="shared" si="0"/>
        <v>6.878967741935484</v>
      </c>
      <c r="H17">
        <f t="shared" si="1"/>
        <v>9.8894706224548212E-3</v>
      </c>
      <c r="I17">
        <f t="shared" si="2"/>
        <v>4.2194092827005925E-3</v>
      </c>
      <c r="J17">
        <f t="shared" si="3"/>
        <v>-1.4165864392793215E-2</v>
      </c>
      <c r="K17">
        <f t="shared" si="4"/>
        <v>5.6700613397542288E-3</v>
      </c>
      <c r="L17">
        <f t="shared" si="7"/>
        <v>-1.9835925732547444E-2</v>
      </c>
      <c r="M17">
        <f t="shared" si="8"/>
        <v>3.9346394966713783E-4</v>
      </c>
      <c r="N17">
        <f t="shared" si="9"/>
        <v>5.1185589112009469</v>
      </c>
      <c r="O17">
        <f t="shared" si="10"/>
        <v>1.0192701750880707E-2</v>
      </c>
      <c r="P17">
        <f t="shared" si="12"/>
        <v>5.1687660020872537</v>
      </c>
      <c r="Q17">
        <f t="shared" si="11"/>
        <v>5.1984099999999754E-3</v>
      </c>
      <c r="AA17">
        <f t="shared" si="5"/>
        <v>2.9549655782440415E-4</v>
      </c>
    </row>
    <row r="18" spans="1:27" x14ac:dyDescent="0.2">
      <c r="A18" s="1">
        <v>26252</v>
      </c>
      <c r="B18">
        <v>17.350000000000001</v>
      </c>
      <c r="C18">
        <v>23.8</v>
      </c>
      <c r="D18">
        <v>5.0206999999999997</v>
      </c>
      <c r="E18">
        <f t="shared" si="6"/>
        <v>5.0178062247838602</v>
      </c>
      <c r="F18">
        <f t="shared" si="0"/>
        <v>6.887185014409221</v>
      </c>
      <c r="H18">
        <f t="shared" si="1"/>
        <v>-5.7603686635931961E-4</v>
      </c>
      <c r="I18">
        <f t="shared" si="2"/>
        <v>0</v>
      </c>
      <c r="J18">
        <f t="shared" si="3"/>
        <v>6.1782525510212238E-4</v>
      </c>
      <c r="K18">
        <f t="shared" si="4"/>
        <v>-5.7603686635931961E-4</v>
      </c>
      <c r="L18">
        <f t="shared" si="7"/>
        <v>1.193862121461442E-3</v>
      </c>
      <c r="M18">
        <f t="shared" si="8"/>
        <v>1.4253067650604149E-6</v>
      </c>
      <c r="N18">
        <f t="shared" si="9"/>
        <v>5.0147096774193551</v>
      </c>
      <c r="O18">
        <f t="shared" si="10"/>
        <v>3.5883964620180345E-5</v>
      </c>
      <c r="P18">
        <f t="shared" si="12"/>
        <v>5.165788602316467</v>
      </c>
      <c r="Q18">
        <f t="shared" si="11"/>
        <v>9.6099999999992592E-6</v>
      </c>
      <c r="AA18">
        <f t="shared" si="5"/>
        <v>4.9390874368746405E-8</v>
      </c>
    </row>
    <row r="19" spans="1:27" x14ac:dyDescent="0.2">
      <c r="A19" s="1">
        <v>26282</v>
      </c>
      <c r="B19">
        <v>17.5</v>
      </c>
      <c r="C19">
        <v>23.9</v>
      </c>
      <c r="D19">
        <v>4.8971999999999998</v>
      </c>
      <c r="E19">
        <f t="shared" si="6"/>
        <v>4.8728139428571415</v>
      </c>
      <c r="F19">
        <f t="shared" si="0"/>
        <v>6.6881759999999995</v>
      </c>
      <c r="H19">
        <f t="shared" si="1"/>
        <v>8.6455331412103043E-3</v>
      </c>
      <c r="I19">
        <f t="shared" si="2"/>
        <v>4.2016806722688926E-3</v>
      </c>
      <c r="J19">
        <f t="shared" si="3"/>
        <v>-2.4598163602684853E-2</v>
      </c>
      <c r="K19">
        <f t="shared" si="4"/>
        <v>4.4438524689414116E-3</v>
      </c>
      <c r="L19">
        <f t="shared" si="7"/>
        <v>-2.9042016071626264E-2</v>
      </c>
      <c r="M19">
        <f t="shared" si="8"/>
        <v>8.434386975045982E-4</v>
      </c>
      <c r="N19">
        <f t="shared" si="9"/>
        <v>5.0430112500908137</v>
      </c>
      <c r="O19">
        <f t="shared" si="10"/>
        <v>2.1260920653045898E-2</v>
      </c>
      <c r="P19">
        <f t="shared" si="12"/>
        <v>5.1887446047509007</v>
      </c>
      <c r="Q19">
        <f t="shared" si="11"/>
        <v>1.5252249999999986E-2</v>
      </c>
      <c r="AA19">
        <f t="shared" si="5"/>
        <v>7.3475059806680349E-4</v>
      </c>
    </row>
    <row r="20" spans="1:27" x14ac:dyDescent="0.2">
      <c r="A20" s="1">
        <v>26313</v>
      </c>
      <c r="B20">
        <v>17.66</v>
      </c>
      <c r="C20">
        <v>23.9</v>
      </c>
      <c r="D20">
        <v>4.8297999999999996</v>
      </c>
      <c r="E20">
        <f t="shared" si="6"/>
        <v>4.7622093674162747</v>
      </c>
      <c r="F20">
        <f t="shared" si="0"/>
        <v>6.5363657984144954</v>
      </c>
      <c r="H20">
        <f t="shared" si="1"/>
        <v>9.1428571428571193E-3</v>
      </c>
      <c r="I20">
        <f t="shared" si="2"/>
        <v>0</v>
      </c>
      <c r="J20">
        <f t="shared" si="3"/>
        <v>-1.3762966593155346E-2</v>
      </c>
      <c r="K20">
        <f t="shared" si="4"/>
        <v>9.1428571428571193E-3</v>
      </c>
      <c r="L20">
        <f t="shared" si="7"/>
        <v>-2.2905823736012465E-2</v>
      </c>
      <c r="M20">
        <f t="shared" si="8"/>
        <v>5.2467676102527206E-4</v>
      </c>
      <c r="N20">
        <f t="shared" si="9"/>
        <v>4.9419743999999994</v>
      </c>
      <c r="O20">
        <f t="shared" si="10"/>
        <v>1.2583096015359951E-2</v>
      </c>
      <c r="P20">
        <f t="shared" si="12"/>
        <v>5.2361845554229092</v>
      </c>
      <c r="Q20">
        <f t="shared" si="11"/>
        <v>4.5427600000000172E-3</v>
      </c>
      <c r="AA20">
        <f t="shared" si="5"/>
        <v>3.3301076665921193E-4</v>
      </c>
    </row>
    <row r="21" spans="1:27" x14ac:dyDescent="0.2">
      <c r="A21" s="1">
        <v>26344</v>
      </c>
      <c r="B21">
        <v>17.73</v>
      </c>
      <c r="C21">
        <v>24</v>
      </c>
      <c r="D21">
        <v>4.7938999999999998</v>
      </c>
      <c r="E21">
        <f t="shared" si="6"/>
        <v>4.7278491660623621</v>
      </c>
      <c r="F21">
        <f t="shared" si="0"/>
        <v>6.4892047377326554</v>
      </c>
      <c r="H21">
        <f t="shared" si="1"/>
        <v>3.9637599093997888E-3</v>
      </c>
      <c r="I21">
        <f t="shared" si="2"/>
        <v>4.1841004184099972E-3</v>
      </c>
      <c r="J21">
        <f t="shared" si="3"/>
        <v>-7.4330200008281277E-3</v>
      </c>
      <c r="K21">
        <f t="shared" si="4"/>
        <v>-2.2034050901020841E-4</v>
      </c>
      <c r="L21">
        <f t="shared" si="7"/>
        <v>-7.2126794918179193E-3</v>
      </c>
      <c r="M21">
        <f t="shared" si="8"/>
        <v>5.2022745451690798E-5</v>
      </c>
      <c r="N21">
        <f t="shared" si="9"/>
        <v>4.8287357994095821</v>
      </c>
      <c r="O21">
        <f t="shared" si="10"/>
        <v>1.2135329205046515E-3</v>
      </c>
      <c r="P21">
        <f t="shared" si="12"/>
        <v>5.2350308118526963</v>
      </c>
      <c r="Q21">
        <f t="shared" si="11"/>
        <v>1.2888099999999872E-3</v>
      </c>
      <c r="AA21">
        <f t="shared" si="5"/>
        <v>6.3653166268996803E-5</v>
      </c>
    </row>
    <row r="22" spans="1:27" x14ac:dyDescent="0.2">
      <c r="A22" s="1">
        <v>26373</v>
      </c>
      <c r="B22">
        <v>17.8</v>
      </c>
      <c r="C22">
        <v>24</v>
      </c>
      <c r="D22">
        <v>4.7506000000000004</v>
      </c>
      <c r="E22">
        <f t="shared" si="6"/>
        <v>4.666721027287319</v>
      </c>
      <c r="F22">
        <f t="shared" si="0"/>
        <v>6.405303370786517</v>
      </c>
      <c r="H22">
        <f t="shared" si="1"/>
        <v>3.9481105470953182E-3</v>
      </c>
      <c r="I22">
        <f t="shared" si="2"/>
        <v>0</v>
      </c>
      <c r="J22">
        <f t="shared" si="3"/>
        <v>-9.032311896368217E-3</v>
      </c>
      <c r="K22">
        <f t="shared" si="4"/>
        <v>3.9481105470953182E-3</v>
      </c>
      <c r="L22">
        <f t="shared" si="7"/>
        <v>-1.2980422443463535E-2</v>
      </c>
      <c r="M22">
        <f t="shared" si="8"/>
        <v>1.6849136681077186E-4</v>
      </c>
      <c r="N22">
        <f t="shared" si="9"/>
        <v>4.8128268471517197</v>
      </c>
      <c r="O22">
        <f t="shared" si="10"/>
        <v>3.8721805064434404E-3</v>
      </c>
      <c r="P22">
        <f t="shared" si="12"/>
        <v>5.2556992922153407</v>
      </c>
      <c r="Q22">
        <f t="shared" si="11"/>
        <v>1.8748899999999524E-3</v>
      </c>
      <c r="AA22">
        <f t="shared" si="5"/>
        <v>1.2840985220224048E-4</v>
      </c>
    </row>
    <row r="23" spans="1:27" x14ac:dyDescent="0.2">
      <c r="A23" s="1">
        <v>26404</v>
      </c>
      <c r="B23">
        <v>17.850000000000001</v>
      </c>
      <c r="C23">
        <v>24.1</v>
      </c>
      <c r="D23">
        <v>4.7840999999999996</v>
      </c>
      <c r="E23">
        <f t="shared" si="6"/>
        <v>4.7059922448979581</v>
      </c>
      <c r="F23">
        <f t="shared" si="0"/>
        <v>6.4592050420168059</v>
      </c>
      <c r="H23">
        <f t="shared" si="1"/>
        <v>2.8089887640450062E-3</v>
      </c>
      <c r="I23">
        <f t="shared" si="2"/>
        <v>4.1666666666666519E-3</v>
      </c>
      <c r="J23">
        <f t="shared" si="3"/>
        <v>7.0517408327368525E-3</v>
      </c>
      <c r="K23">
        <f t="shared" si="4"/>
        <v>-1.3576779026216457E-3</v>
      </c>
      <c r="L23">
        <f t="shared" si="7"/>
        <v>8.4094187353584982E-3</v>
      </c>
      <c r="M23">
        <f t="shared" si="8"/>
        <v>7.0718323466598527E-5</v>
      </c>
      <c r="N23">
        <f t="shared" si="9"/>
        <v>4.7441502153558064</v>
      </c>
      <c r="O23">
        <f t="shared" si="10"/>
        <v>1.5959852931174137E-3</v>
      </c>
      <c r="P23">
        <f t="shared" si="12"/>
        <v>5.2485637454234757</v>
      </c>
      <c r="Q23">
        <f t="shared" si="11"/>
        <v>1.1222499999999462E-3</v>
      </c>
      <c r="AA23">
        <f t="shared" si="5"/>
        <v>4.8791573079817441E-5</v>
      </c>
    </row>
    <row r="24" spans="1:27" x14ac:dyDescent="0.2">
      <c r="A24" s="1">
        <v>26434</v>
      </c>
      <c r="B24">
        <v>17.93</v>
      </c>
      <c r="C24">
        <v>24.2</v>
      </c>
      <c r="D24">
        <v>4.7506000000000004</v>
      </c>
      <c r="E24">
        <f t="shared" si="6"/>
        <v>4.6714927256792285</v>
      </c>
      <c r="F24">
        <f t="shared" si="0"/>
        <v>6.4118527607361973</v>
      </c>
      <c r="H24">
        <f t="shared" si="1"/>
        <v>4.4817927170868188E-3</v>
      </c>
      <c r="I24">
        <f t="shared" si="2"/>
        <v>4.1493775933609811E-3</v>
      </c>
      <c r="J24">
        <f t="shared" si="3"/>
        <v>-7.0023619907608747E-3</v>
      </c>
      <c r="K24">
        <f t="shared" si="4"/>
        <v>3.324151237258377E-4</v>
      </c>
      <c r="L24">
        <f t="shared" si="7"/>
        <v>-7.3347771144867124E-3</v>
      </c>
      <c r="M24">
        <f t="shared" si="8"/>
        <v>5.3798955319198025E-5</v>
      </c>
      <c r="N24">
        <f t="shared" si="9"/>
        <v>4.7856903071934163</v>
      </c>
      <c r="O24">
        <f t="shared" si="10"/>
        <v>1.2313296589282943E-3</v>
      </c>
      <c r="P24">
        <f t="shared" si="12"/>
        <v>5.2503084473902932</v>
      </c>
      <c r="Q24">
        <f t="shared" si="11"/>
        <v>1.1222499999999462E-3</v>
      </c>
      <c r="AA24">
        <f t="shared" si="5"/>
        <v>6.053234054892296E-5</v>
      </c>
    </row>
    <row r="25" spans="1:27" x14ac:dyDescent="0.2">
      <c r="A25" s="1">
        <v>26465</v>
      </c>
      <c r="B25">
        <v>18.03</v>
      </c>
      <c r="C25">
        <v>24.2</v>
      </c>
      <c r="D25">
        <v>4.7388000000000003</v>
      </c>
      <c r="E25">
        <f t="shared" si="6"/>
        <v>4.6340440218683137</v>
      </c>
      <c r="F25">
        <f t="shared" si="0"/>
        <v>6.3604525790349413</v>
      </c>
      <c r="H25">
        <f t="shared" si="1"/>
        <v>5.5772448410487119E-3</v>
      </c>
      <c r="I25">
        <f t="shared" si="2"/>
        <v>0</v>
      </c>
      <c r="J25">
        <f t="shared" si="3"/>
        <v>-2.4838967709341908E-3</v>
      </c>
      <c r="K25">
        <f t="shared" si="4"/>
        <v>5.5772448410487119E-3</v>
      </c>
      <c r="L25">
        <f t="shared" si="7"/>
        <v>-8.0611416119829027E-3</v>
      </c>
      <c r="M25">
        <f t="shared" si="8"/>
        <v>6.4982004088442308E-5</v>
      </c>
      <c r="N25">
        <f t="shared" si="9"/>
        <v>4.7770952593418867</v>
      </c>
      <c r="O25">
        <f t="shared" si="10"/>
        <v>1.466526888062336E-3</v>
      </c>
      <c r="P25">
        <f t="shared" si="12"/>
        <v>5.2795907030924152</v>
      </c>
      <c r="Q25">
        <f t="shared" si="11"/>
        <v>1.3924000000000076E-4</v>
      </c>
      <c r="AA25">
        <f t="shared" si="5"/>
        <v>2.9909801842765513E-5</v>
      </c>
    </row>
    <row r="26" spans="1:27" x14ac:dyDescent="0.2">
      <c r="A26" s="1">
        <v>26495</v>
      </c>
      <c r="B26">
        <v>18.13</v>
      </c>
      <c r="C26">
        <v>24.3</v>
      </c>
      <c r="D26">
        <v>4.7370999999999999</v>
      </c>
      <c r="E26">
        <f t="shared" si="6"/>
        <v>4.6258671735875811</v>
      </c>
      <c r="F26">
        <f t="shared" si="0"/>
        <v>6.3492294539437397</v>
      </c>
      <c r="H26">
        <f t="shared" si="1"/>
        <v>5.5463117027174658E-3</v>
      </c>
      <c r="I26">
        <f t="shared" si="2"/>
        <v>4.1322314049587749E-3</v>
      </c>
      <c r="J26">
        <f t="shared" si="3"/>
        <v>-3.5874060943708042E-4</v>
      </c>
      <c r="K26">
        <f t="shared" si="4"/>
        <v>1.4140802977586908E-3</v>
      </c>
      <c r="L26">
        <f t="shared" si="7"/>
        <v>-1.7728209071957712E-3</v>
      </c>
      <c r="M26">
        <f t="shared" si="8"/>
        <v>3.1428939689904375E-6</v>
      </c>
      <c r="N26">
        <f t="shared" si="9"/>
        <v>4.7455010437150191</v>
      </c>
      <c r="O26">
        <f t="shared" si="10"/>
        <v>7.0577535501664657E-5</v>
      </c>
      <c r="P26">
        <f t="shared" si="12"/>
        <v>5.287056468285888</v>
      </c>
      <c r="Q26">
        <f t="shared" si="11"/>
        <v>2.8900000000016283E-6</v>
      </c>
      <c r="AA26">
        <f t="shared" si="5"/>
        <v>2.533929954749476E-6</v>
      </c>
    </row>
    <row r="27" spans="1:27" x14ac:dyDescent="0.2">
      <c r="A27" s="1">
        <v>26526</v>
      </c>
      <c r="B27">
        <v>18.2</v>
      </c>
      <c r="C27">
        <v>24.4</v>
      </c>
      <c r="D27">
        <v>4.7259000000000002</v>
      </c>
      <c r="E27">
        <f t="shared" si="6"/>
        <v>4.6160988697017267</v>
      </c>
      <c r="F27">
        <f t="shared" si="0"/>
        <v>6.3358219780219782</v>
      </c>
      <c r="H27">
        <f t="shared" si="1"/>
        <v>3.8610038610038533E-3</v>
      </c>
      <c r="I27">
        <f t="shared" si="2"/>
        <v>4.1152263374484299E-3</v>
      </c>
      <c r="J27">
        <f t="shared" si="3"/>
        <v>-2.3643157205884835E-3</v>
      </c>
      <c r="K27">
        <f t="shared" si="4"/>
        <v>-2.5422247644457663E-4</v>
      </c>
      <c r="L27">
        <f t="shared" si="7"/>
        <v>-2.1100932441439069E-3</v>
      </c>
      <c r="M27">
        <f t="shared" si="8"/>
        <v>4.452493498981757E-6</v>
      </c>
      <c r="N27">
        <f t="shared" si="9"/>
        <v>4.7358957227068341</v>
      </c>
      <c r="O27">
        <f t="shared" si="10"/>
        <v>9.9914472431915019E-5</v>
      </c>
      <c r="P27">
        <f t="shared" si="12"/>
        <v>5.2857123796974177</v>
      </c>
      <c r="Q27">
        <f t="shared" si="11"/>
        <v>1.2543999999999227E-4</v>
      </c>
      <c r="AA27">
        <f t="shared" si="5"/>
        <v>8.3829387804288827E-6</v>
      </c>
    </row>
    <row r="28" spans="1:27" x14ac:dyDescent="0.2">
      <c r="A28" s="1">
        <v>26557</v>
      </c>
      <c r="B28">
        <v>18.28</v>
      </c>
      <c r="C28">
        <v>24.4</v>
      </c>
      <c r="D28">
        <v>4.7281000000000004</v>
      </c>
      <c r="E28">
        <f t="shared" si="6"/>
        <v>4.5980366051891206</v>
      </c>
      <c r="F28">
        <f t="shared" si="0"/>
        <v>6.3110306345733038</v>
      </c>
      <c r="H28">
        <f t="shared" si="1"/>
        <v>4.395604395604602E-3</v>
      </c>
      <c r="I28">
        <f t="shared" si="2"/>
        <v>0</v>
      </c>
      <c r="J28">
        <f t="shared" si="3"/>
        <v>4.655197951712875E-4</v>
      </c>
      <c r="K28">
        <f t="shared" si="4"/>
        <v>4.395604395604602E-3</v>
      </c>
      <c r="L28">
        <f t="shared" si="7"/>
        <v>-3.9300846004333145E-3</v>
      </c>
      <c r="M28">
        <f t="shared" si="8"/>
        <v>1.5445564966563084E-5</v>
      </c>
      <c r="N28">
        <f t="shared" si="9"/>
        <v>4.7466731868131884</v>
      </c>
      <c r="O28">
        <f t="shared" si="10"/>
        <v>3.4496326839757987E-4</v>
      </c>
      <c r="P28">
        <f t="shared" si="12"/>
        <v>5.3089462802675174</v>
      </c>
      <c r="Q28">
        <f t="shared" si="11"/>
        <v>4.8400000000008879E-6</v>
      </c>
      <c r="AA28">
        <f t="shared" si="5"/>
        <v>4.0896794510853997E-6</v>
      </c>
    </row>
    <row r="29" spans="1:27" x14ac:dyDescent="0.2">
      <c r="A29" s="1">
        <v>26587</v>
      </c>
      <c r="B29">
        <v>18.34</v>
      </c>
      <c r="C29">
        <v>24.6</v>
      </c>
      <c r="D29">
        <v>4.7404999999999999</v>
      </c>
      <c r="E29">
        <f t="shared" si="6"/>
        <v>4.6326774419691539</v>
      </c>
      <c r="F29">
        <f t="shared" si="0"/>
        <v>6.3585768811341339</v>
      </c>
      <c r="H29">
        <f t="shared" si="1"/>
        <v>3.2822757111596879E-3</v>
      </c>
      <c r="I29">
        <f t="shared" si="2"/>
        <v>8.19672131147553E-3</v>
      </c>
      <c r="J29">
        <f t="shared" si="3"/>
        <v>2.6226179649329051E-3</v>
      </c>
      <c r="K29">
        <f t="shared" si="4"/>
        <v>-4.9144456003158421E-3</v>
      </c>
      <c r="L29">
        <f t="shared" si="7"/>
        <v>7.5370635652487472E-3</v>
      </c>
      <c r="M29">
        <f t="shared" si="8"/>
        <v>5.6807327186600153E-5</v>
      </c>
      <c r="N29">
        <f t="shared" si="9"/>
        <v>4.7048640097571468</v>
      </c>
      <c r="O29">
        <f t="shared" si="10"/>
        <v>1.2699238005887236E-3</v>
      </c>
      <c r="P29">
        <f t="shared" si="12"/>
        <v>5.2828557525781434</v>
      </c>
      <c r="Q29">
        <f t="shared" si="11"/>
        <v>1.5375999999998815E-4</v>
      </c>
      <c r="AA29">
        <f t="shared" si="5"/>
        <v>1.6425016409038749E-5</v>
      </c>
    </row>
    <row r="30" spans="1:27" x14ac:dyDescent="0.2">
      <c r="A30" s="1">
        <v>26618</v>
      </c>
      <c r="B30">
        <v>18.34</v>
      </c>
      <c r="C30">
        <v>24.6</v>
      </c>
      <c r="D30">
        <v>4.7461000000000002</v>
      </c>
      <c r="E30">
        <f t="shared" si="6"/>
        <v>4.6381500701043779</v>
      </c>
      <c r="F30">
        <f t="shared" si="0"/>
        <v>6.3660883315158134</v>
      </c>
      <c r="H30">
        <f t="shared" si="1"/>
        <v>0</v>
      </c>
      <c r="I30">
        <f t="shared" si="2"/>
        <v>0</v>
      </c>
      <c r="J30">
        <f t="shared" si="3"/>
        <v>1.1813099883979383E-3</v>
      </c>
      <c r="K30">
        <f t="shared" si="4"/>
        <v>0</v>
      </c>
      <c r="L30">
        <f t="shared" si="7"/>
        <v>1.1813099883979383E-3</v>
      </c>
      <c r="M30">
        <f t="shared" si="8"/>
        <v>1.3954932886887371E-6</v>
      </c>
      <c r="N30">
        <f t="shared" si="9"/>
        <v>4.7404999999999999</v>
      </c>
      <c r="O30">
        <f t="shared" si="10"/>
        <v>3.136000000000304E-5</v>
      </c>
      <c r="P30">
        <f t="shared" si="12"/>
        <v>5.2828557525781434</v>
      </c>
      <c r="Q30">
        <f t="shared" si="11"/>
        <v>3.136000000000304E-5</v>
      </c>
      <c r="AA30">
        <f t="shared" si="5"/>
        <v>2.9518574349296788E-7</v>
      </c>
    </row>
    <row r="31" spans="1:27" x14ac:dyDescent="0.2">
      <c r="A31" s="1">
        <v>26648</v>
      </c>
      <c r="B31">
        <v>18.600000000000001</v>
      </c>
      <c r="C31">
        <v>24.7</v>
      </c>
      <c r="D31">
        <v>4.7454999999999998</v>
      </c>
      <c r="E31">
        <f t="shared" si="6"/>
        <v>4.591325921658985</v>
      </c>
      <c r="F31">
        <f t="shared" si="0"/>
        <v>6.3018198924731177</v>
      </c>
      <c r="H31">
        <f t="shared" si="1"/>
        <v>1.4176663031624903E-2</v>
      </c>
      <c r="I31">
        <f t="shared" si="2"/>
        <v>4.0650406504063596E-3</v>
      </c>
      <c r="J31">
        <f t="shared" si="3"/>
        <v>-1.2641958660808417E-4</v>
      </c>
      <c r="K31">
        <f t="shared" si="4"/>
        <v>1.0111622381218544E-2</v>
      </c>
      <c r="L31">
        <f t="shared" si="7"/>
        <v>-1.0238041967826628E-2</v>
      </c>
      <c r="M31">
        <f t="shared" si="8"/>
        <v>1.0481750333497932E-4</v>
      </c>
      <c r="N31">
        <f t="shared" si="9"/>
        <v>4.7940907709835017</v>
      </c>
      <c r="O31">
        <f t="shared" si="10"/>
        <v>2.3610630247711244E-3</v>
      </c>
      <c r="P31">
        <f t="shared" si="12"/>
        <v>5.3362739950426619</v>
      </c>
      <c r="Q31">
        <f t="shared" si="11"/>
        <v>3.6000000000045363E-7</v>
      </c>
      <c r="AA31">
        <f t="shared" si="5"/>
        <v>2.5197628716554383E-5</v>
      </c>
    </row>
    <row r="32" spans="1:27" x14ac:dyDescent="0.2">
      <c r="A32" s="1">
        <v>26679</v>
      </c>
      <c r="B32">
        <v>18.670000000000002</v>
      </c>
      <c r="C32">
        <v>24.7</v>
      </c>
      <c r="D32">
        <v>4.7461000000000002</v>
      </c>
      <c r="E32">
        <f t="shared" si="6"/>
        <v>4.5746898538526279</v>
      </c>
      <c r="F32">
        <f t="shared" si="0"/>
        <v>6.2789860739153722</v>
      </c>
      <c r="H32">
        <f t="shared" si="1"/>
        <v>3.7634408602149616E-3</v>
      </c>
      <c r="I32">
        <f t="shared" si="2"/>
        <v>0</v>
      </c>
      <c r="J32">
        <f t="shared" si="3"/>
        <v>1.2643557054059507E-4</v>
      </c>
      <c r="K32">
        <f t="shared" si="4"/>
        <v>3.7634408602149616E-3</v>
      </c>
      <c r="L32">
        <f t="shared" si="7"/>
        <v>-3.6370052896743665E-3</v>
      </c>
      <c r="M32">
        <f t="shared" si="8"/>
        <v>1.3227807477119322E-5</v>
      </c>
      <c r="N32">
        <f t="shared" si="9"/>
        <v>4.7633594086021498</v>
      </c>
      <c r="O32">
        <f t="shared" si="10"/>
        <v>2.9788718529595506E-4</v>
      </c>
      <c r="P32">
        <f t="shared" si="12"/>
        <v>5.3563567466369078</v>
      </c>
      <c r="Q32">
        <f t="shared" si="11"/>
        <v>3.6000000000045363E-7</v>
      </c>
      <c r="AA32">
        <f t="shared" si="5"/>
        <v>4.3904687286781132E-6</v>
      </c>
    </row>
    <row r="33" spans="1:27" x14ac:dyDescent="0.2">
      <c r="A33" s="1">
        <v>26710</v>
      </c>
      <c r="B33">
        <v>18.82</v>
      </c>
      <c r="C33">
        <v>24.9</v>
      </c>
      <c r="D33">
        <v>4.7037000000000004</v>
      </c>
      <c r="E33">
        <f t="shared" si="6"/>
        <v>4.5341040154850454</v>
      </c>
      <c r="F33">
        <f t="shared" si="0"/>
        <v>6.2232800212539852</v>
      </c>
      <c r="H33">
        <f t="shared" si="1"/>
        <v>8.0342795929297939E-3</v>
      </c>
      <c r="I33">
        <f t="shared" si="2"/>
        <v>8.0971659919029104E-3</v>
      </c>
      <c r="J33">
        <f t="shared" si="3"/>
        <v>-8.9336507869618442E-3</v>
      </c>
      <c r="K33">
        <f t="shared" si="4"/>
        <v>-6.2886398973116542E-5</v>
      </c>
      <c r="L33">
        <f t="shared" si="7"/>
        <v>-8.8707643879887277E-3</v>
      </c>
      <c r="M33">
        <f t="shared" si="8"/>
        <v>7.8690460827209028E-5</v>
      </c>
      <c r="N33">
        <f t="shared" si="9"/>
        <v>4.7458015348618341</v>
      </c>
      <c r="O33">
        <f t="shared" si="10"/>
        <v>1.7725392377221946E-3</v>
      </c>
      <c r="P33">
        <f t="shared" si="12"/>
        <v>5.3560199046494965</v>
      </c>
      <c r="Q33">
        <f t="shared" si="11"/>
        <v>1.7977599999999805E-3</v>
      </c>
      <c r="AA33">
        <f t="shared" si="5"/>
        <v>9.1110577970423867E-5</v>
      </c>
    </row>
    <row r="34" spans="1:27" x14ac:dyDescent="0.2">
      <c r="A34" s="1">
        <v>26738</v>
      </c>
      <c r="B34">
        <v>18.89</v>
      </c>
      <c r="C34">
        <v>25.1</v>
      </c>
      <c r="D34">
        <v>4.3384</v>
      </c>
      <c r="E34">
        <f t="shared" si="6"/>
        <v>4.1999439159041057</v>
      </c>
      <c r="F34">
        <f t="shared" si="0"/>
        <v>5.764628904182107</v>
      </c>
      <c r="H34">
        <f t="shared" si="1"/>
        <v>3.7194473963868546E-3</v>
      </c>
      <c r="I34">
        <f t="shared" si="2"/>
        <v>8.0321285140563248E-3</v>
      </c>
      <c r="J34">
        <f t="shared" si="3"/>
        <v>-7.7662265875799941E-2</v>
      </c>
      <c r="K34">
        <f t="shared" si="4"/>
        <v>-4.3126811176694702E-3</v>
      </c>
      <c r="L34">
        <f t="shared" si="7"/>
        <v>-7.3349584758130471E-2</v>
      </c>
      <c r="M34">
        <f t="shared" si="8"/>
        <v>5.3801615841901655E-3</v>
      </c>
      <c r="N34">
        <f t="shared" si="9"/>
        <v>4.6834144418268187</v>
      </c>
      <c r="O34">
        <f t="shared" si="10"/>
        <v>0.11903496506907121</v>
      </c>
      <c r="P34">
        <f t="shared" si="12"/>
        <v>5.3329210987408526</v>
      </c>
      <c r="Q34">
        <f t="shared" si="11"/>
        <v>0.13344409000000029</v>
      </c>
      <c r="AA34">
        <f t="shared" si="5"/>
        <v>5.8500083581805419E-3</v>
      </c>
    </row>
    <row r="35" spans="1:27" x14ac:dyDescent="0.2">
      <c r="A35" s="1">
        <v>26769</v>
      </c>
      <c r="B35">
        <v>19.03</v>
      </c>
      <c r="C35">
        <v>25.3</v>
      </c>
      <c r="D35">
        <v>4.5187999999999997</v>
      </c>
      <c r="E35">
        <f t="shared" si="6"/>
        <v>4.3770044591246897</v>
      </c>
      <c r="F35">
        <f t="shared" si="0"/>
        <v>6.0076531791907506</v>
      </c>
      <c r="H35">
        <f t="shared" si="1"/>
        <v>7.4113287453678733E-3</v>
      </c>
      <c r="I35">
        <f t="shared" si="2"/>
        <v>7.9681274900398336E-3</v>
      </c>
      <c r="J35">
        <f t="shared" si="3"/>
        <v>4.1582150101419746E-2</v>
      </c>
      <c r="K35">
        <f t="shared" si="4"/>
        <v>-5.5679874467196022E-4</v>
      </c>
      <c r="L35">
        <f t="shared" si="7"/>
        <v>4.2138948846091706E-2</v>
      </c>
      <c r="M35">
        <f t="shared" si="8"/>
        <v>1.7756910098535336E-3</v>
      </c>
      <c r="N35">
        <f t="shared" si="9"/>
        <v>4.3359843843261148</v>
      </c>
      <c r="O35">
        <f t="shared" si="10"/>
        <v>3.3421549334221604E-2</v>
      </c>
      <c r="P35">
        <f t="shared" si="12"/>
        <v>5.3299517349676391</v>
      </c>
      <c r="Q35">
        <f t="shared" si="11"/>
        <v>3.2544159999999885E-2</v>
      </c>
      <c r="AA35">
        <f t="shared" si="5"/>
        <v>1.6956663411002628E-3</v>
      </c>
    </row>
    <row r="36" spans="1:27" x14ac:dyDescent="0.2">
      <c r="A36" s="1">
        <v>26799</v>
      </c>
      <c r="B36">
        <v>19.100000000000001</v>
      </c>
      <c r="C36">
        <v>25.5</v>
      </c>
      <c r="D36">
        <v>4.5137</v>
      </c>
      <c r="E36">
        <f t="shared" si="6"/>
        <v>4.3904763275991012</v>
      </c>
      <c r="F36">
        <f t="shared" si="0"/>
        <v>6.0261439790575908</v>
      </c>
      <c r="H36">
        <f t="shared" si="1"/>
        <v>3.6784025223330907E-3</v>
      </c>
      <c r="I36">
        <f t="shared" si="2"/>
        <v>7.905138339920903E-3</v>
      </c>
      <c r="J36">
        <f t="shared" si="3"/>
        <v>-1.1286182172257631E-3</v>
      </c>
      <c r="K36">
        <f t="shared" si="4"/>
        <v>-4.2267358175878122E-3</v>
      </c>
      <c r="L36">
        <f t="shared" si="7"/>
        <v>3.0981176003620492E-3</v>
      </c>
      <c r="M36">
        <f t="shared" si="8"/>
        <v>9.5983326656731018E-6</v>
      </c>
      <c r="N36">
        <f t="shared" si="9"/>
        <v>4.4997002261874837</v>
      </c>
      <c r="O36">
        <f t="shared" si="10"/>
        <v>1.9599366680161945E-4</v>
      </c>
      <c r="P36">
        <f t="shared" si="12"/>
        <v>5.307423437063437</v>
      </c>
      <c r="Q36">
        <f t="shared" si="11"/>
        <v>2.6009999999996537E-5</v>
      </c>
      <c r="AA36">
        <f t="shared" si="5"/>
        <v>1.4717807445745134E-10</v>
      </c>
    </row>
    <row r="37" spans="1:27" x14ac:dyDescent="0.2">
      <c r="A37" s="1">
        <v>26830</v>
      </c>
      <c r="B37">
        <v>19.260000000000002</v>
      </c>
      <c r="C37">
        <v>25.7</v>
      </c>
      <c r="D37">
        <v>4.2588999999999997</v>
      </c>
      <c r="E37">
        <f t="shared" si="6"/>
        <v>4.1404392745883385</v>
      </c>
      <c r="F37">
        <f t="shared" si="0"/>
        <v>5.6829558670820344</v>
      </c>
      <c r="H37">
        <f t="shared" si="1"/>
        <v>8.3769633507853047E-3</v>
      </c>
      <c r="I37">
        <f t="shared" si="2"/>
        <v>7.8431372549019329E-3</v>
      </c>
      <c r="J37">
        <f t="shared" si="3"/>
        <v>-5.6450362230542672E-2</v>
      </c>
      <c r="K37">
        <f t="shared" si="4"/>
        <v>5.3382609588337182E-4</v>
      </c>
      <c r="L37">
        <f t="shared" si="7"/>
        <v>-5.6984188326426044E-2</v>
      </c>
      <c r="M37">
        <f t="shared" si="8"/>
        <v>3.2471977192215901E-3</v>
      </c>
      <c r="N37">
        <f t="shared" si="9"/>
        <v>4.5161095308489889</v>
      </c>
      <c r="O37">
        <f t="shared" si="10"/>
        <v>6.6156742759557144E-2</v>
      </c>
      <c r="P37">
        <f t="shared" si="12"/>
        <v>5.3102566781960441</v>
      </c>
      <c r="Q37">
        <f t="shared" si="11"/>
        <v>6.4923040000000182E-2</v>
      </c>
      <c r="AA37">
        <f t="shared" si="5"/>
        <v>3.2847815586280081E-3</v>
      </c>
    </row>
    <row r="38" spans="1:27" x14ac:dyDescent="0.2">
      <c r="A38" s="1">
        <v>26860</v>
      </c>
      <c r="B38">
        <v>19.329999999999998</v>
      </c>
      <c r="C38">
        <v>25.7</v>
      </c>
      <c r="D38">
        <v>4.0815999999999999</v>
      </c>
      <c r="E38">
        <f t="shared" si="6"/>
        <v>3.9537012194220678</v>
      </c>
      <c r="F38">
        <f t="shared" si="0"/>
        <v>5.4266487325400936</v>
      </c>
      <c r="H38">
        <f t="shared" si="1"/>
        <v>3.6344755970922904E-3</v>
      </c>
      <c r="I38">
        <f t="shared" si="2"/>
        <v>0</v>
      </c>
      <c r="J38">
        <f t="shared" si="3"/>
        <v>-4.1630467961210615E-2</v>
      </c>
      <c r="K38">
        <f t="shared" si="4"/>
        <v>3.6344755970922904E-3</v>
      </c>
      <c r="L38">
        <f t="shared" si="7"/>
        <v>-4.5264943558302906E-2</v>
      </c>
      <c r="M38">
        <f t="shared" si="8"/>
        <v>2.0489151153363478E-3</v>
      </c>
      <c r="N38">
        <f t="shared" si="9"/>
        <v>4.274378868120456</v>
      </c>
      <c r="O38">
        <f t="shared" si="10"/>
        <v>3.7163691993804197E-2</v>
      </c>
      <c r="P38">
        <f t="shared" si="12"/>
        <v>5.3295566765072442</v>
      </c>
      <c r="Q38">
        <f t="shared" si="11"/>
        <v>3.1435289999999928E-2</v>
      </c>
      <c r="AA38">
        <f t="shared" si="5"/>
        <v>1.9182626342618624E-3</v>
      </c>
    </row>
    <row r="39" spans="1:27" x14ac:dyDescent="0.2">
      <c r="A39" s="1">
        <v>26891</v>
      </c>
      <c r="B39">
        <v>19.38</v>
      </c>
      <c r="C39">
        <v>26.2</v>
      </c>
      <c r="D39">
        <v>4.1459000000000001</v>
      </c>
      <c r="E39">
        <f t="shared" si="6"/>
        <v>4.0835556390977441</v>
      </c>
      <c r="F39">
        <f t="shared" si="0"/>
        <v>5.6048802889576885</v>
      </c>
      <c r="H39">
        <f t="shared" si="1"/>
        <v>2.586652871184647E-3</v>
      </c>
      <c r="I39">
        <f t="shared" si="2"/>
        <v>1.9455252918287869E-2</v>
      </c>
      <c r="J39">
        <f t="shared" si="3"/>
        <v>1.5753626029008316E-2</v>
      </c>
      <c r="K39">
        <f t="shared" si="4"/>
        <v>-1.6868600047103222E-2</v>
      </c>
      <c r="L39">
        <f t="shared" si="7"/>
        <v>3.2622226076111538E-2</v>
      </c>
      <c r="M39">
        <f t="shared" si="8"/>
        <v>1.0642096341609317E-3</v>
      </c>
      <c r="N39">
        <f t="shared" si="9"/>
        <v>4.0127491220477438</v>
      </c>
      <c r="O39">
        <f t="shared" si="10"/>
        <v>1.772915629945666E-2</v>
      </c>
      <c r="P39">
        <f t="shared" si="12"/>
        <v>5.2396545165028749</v>
      </c>
      <c r="Q39">
        <f t="shared" si="11"/>
        <v>4.1344900000000314E-3</v>
      </c>
      <c r="AA39">
        <f t="shared" si="5"/>
        <v>4.9348354786110681E-4</v>
      </c>
    </row>
    <row r="40" spans="1:27" x14ac:dyDescent="0.2">
      <c r="A40" s="1">
        <v>26922</v>
      </c>
      <c r="B40">
        <v>19.45</v>
      </c>
      <c r="C40">
        <v>26.2</v>
      </c>
      <c r="D40">
        <v>4.2104999999999997</v>
      </c>
      <c r="E40">
        <f t="shared" si="6"/>
        <v>4.1322586118251925</v>
      </c>
      <c r="F40">
        <f t="shared" si="0"/>
        <v>5.671727506426735</v>
      </c>
      <c r="H40">
        <f t="shared" si="1"/>
        <v>3.6119711042312819E-3</v>
      </c>
      <c r="I40">
        <f t="shared" si="2"/>
        <v>0</v>
      </c>
      <c r="J40">
        <f t="shared" si="3"/>
        <v>1.5581658988398139E-2</v>
      </c>
      <c r="K40">
        <f t="shared" si="4"/>
        <v>3.6119711042312819E-3</v>
      </c>
      <c r="L40">
        <f t="shared" si="7"/>
        <v>1.1969687884166857E-2</v>
      </c>
      <c r="M40">
        <f t="shared" si="8"/>
        <v>1.4327342804437086E-4</v>
      </c>
      <c r="N40">
        <f t="shared" si="9"/>
        <v>4.1608748710010328</v>
      </c>
      <c r="O40">
        <f t="shared" si="10"/>
        <v>2.4626534281641027E-3</v>
      </c>
      <c r="P40">
        <f t="shared" si="12"/>
        <v>5.2585799972126379</v>
      </c>
      <c r="Q40">
        <f t="shared" si="11"/>
        <v>4.1731599999999414E-3</v>
      </c>
      <c r="AA40">
        <f t="shared" si="5"/>
        <v>1.801936370676702E-4</v>
      </c>
    </row>
    <row r="41" spans="1:27" x14ac:dyDescent="0.2">
      <c r="A41" s="1">
        <v>26952</v>
      </c>
      <c r="B41">
        <v>19.649999999999999</v>
      </c>
      <c r="C41">
        <v>26.5</v>
      </c>
      <c r="D41">
        <v>4.1910999999999996</v>
      </c>
      <c r="E41">
        <f t="shared" si="6"/>
        <v>4.1179728462377305</v>
      </c>
      <c r="F41">
        <f t="shared" si="0"/>
        <v>5.6521195928753176</v>
      </c>
      <c r="H41">
        <f t="shared" si="1"/>
        <v>1.0282776349614275E-2</v>
      </c>
      <c r="I41">
        <f t="shared" si="2"/>
        <v>1.1450381679389388E-2</v>
      </c>
      <c r="J41">
        <f t="shared" si="3"/>
        <v>-4.6075287970549494E-3</v>
      </c>
      <c r="K41">
        <f t="shared" si="4"/>
        <v>-1.1676053297751121E-3</v>
      </c>
      <c r="L41">
        <f t="shared" si="7"/>
        <v>-3.4399234672798373E-3</v>
      </c>
      <c r="M41">
        <f t="shared" si="8"/>
        <v>1.1833073460742538E-5</v>
      </c>
      <c r="N41">
        <f t="shared" si="9"/>
        <v>4.2055837977589814</v>
      </c>
      <c r="O41">
        <f t="shared" si="10"/>
        <v>2.0978039752308583E-4</v>
      </c>
      <c r="P41">
        <f t="shared" si="12"/>
        <v>5.2524400511808436</v>
      </c>
      <c r="Q41">
        <f t="shared" si="11"/>
        <v>3.7636000000000326E-4</v>
      </c>
      <c r="AA41">
        <f t="shared" si="5"/>
        <v>2.2602055783214255E-5</v>
      </c>
    </row>
    <row r="42" spans="1:27" x14ac:dyDescent="0.2">
      <c r="A42" s="1">
        <v>26983</v>
      </c>
      <c r="B42">
        <v>19.87</v>
      </c>
      <c r="C42">
        <v>26.7</v>
      </c>
      <c r="D42">
        <v>4.3289999999999997</v>
      </c>
      <c r="E42">
        <f t="shared" si="6"/>
        <v>4.2381187001222216</v>
      </c>
      <c r="F42">
        <f t="shared" si="0"/>
        <v>5.8170256668344225</v>
      </c>
      <c r="H42">
        <f t="shared" si="1"/>
        <v>1.1195928753180873E-2</v>
      </c>
      <c r="I42">
        <f t="shared" si="2"/>
        <v>7.547169811320753E-3</v>
      </c>
      <c r="J42">
        <f t="shared" si="3"/>
        <v>3.2903056476820014E-2</v>
      </c>
      <c r="K42">
        <f t="shared" si="4"/>
        <v>3.6487589418601196E-3</v>
      </c>
      <c r="L42">
        <f t="shared" si="7"/>
        <v>2.9254297534959894E-2</v>
      </c>
      <c r="M42">
        <f t="shared" si="8"/>
        <v>8.5581392426396059E-4</v>
      </c>
      <c r="N42">
        <f t="shared" si="9"/>
        <v>4.2063923136012296</v>
      </c>
      <c r="O42">
        <f t="shared" si="10"/>
        <v>1.5032644764059173E-2</v>
      </c>
      <c r="P42">
        <f t="shared" si="12"/>
        <v>5.2716049387841739</v>
      </c>
      <c r="Q42">
        <f t="shared" si="11"/>
        <v>1.9016410000000036E-2</v>
      </c>
      <c r="AA42">
        <f t="shared" si="5"/>
        <v>9.4430452444093261E-4</v>
      </c>
    </row>
    <row r="43" spans="1:27" x14ac:dyDescent="0.2">
      <c r="A43" s="1">
        <v>27013</v>
      </c>
      <c r="B43">
        <v>19.989999999999998</v>
      </c>
      <c r="C43">
        <v>26.8</v>
      </c>
      <c r="D43">
        <v>4.5248999999999997</v>
      </c>
      <c r="E43">
        <f t="shared" si="6"/>
        <v>4.4198051311369975</v>
      </c>
      <c r="F43">
        <f t="shared" si="0"/>
        <v>6.0663991995998003</v>
      </c>
      <c r="H43">
        <f t="shared" si="1"/>
        <v>6.0392551585302101E-3</v>
      </c>
      <c r="I43">
        <f t="shared" si="2"/>
        <v>3.7453183520599342E-3</v>
      </c>
      <c r="J43">
        <f t="shared" si="3"/>
        <v>4.525294525294532E-2</v>
      </c>
      <c r="K43">
        <f t="shared" si="4"/>
        <v>2.2939368064702759E-3</v>
      </c>
      <c r="L43">
        <f t="shared" si="7"/>
        <v>4.2959008446475044E-2</v>
      </c>
      <c r="M43">
        <f t="shared" si="8"/>
        <v>1.8454764067043143E-3</v>
      </c>
      <c r="N43">
        <f t="shared" si="9"/>
        <v>4.3389304524352097</v>
      </c>
      <c r="O43">
        <f t="shared" si="10"/>
        <v>3.4584672621452692E-2</v>
      </c>
      <c r="P43">
        <f t="shared" si="12"/>
        <v>5.2836976673824214</v>
      </c>
      <c r="Q43">
        <f t="shared" si="11"/>
        <v>3.8376809999999983E-2</v>
      </c>
      <c r="AA43">
        <f t="shared" si="5"/>
        <v>1.9052859166625851E-3</v>
      </c>
    </row>
    <row r="44" spans="1:27" x14ac:dyDescent="0.2">
      <c r="A44" s="1">
        <v>27044</v>
      </c>
      <c r="B44">
        <v>20.239999999999998</v>
      </c>
      <c r="C44">
        <v>27.1</v>
      </c>
      <c r="D44">
        <v>4.7801</v>
      </c>
      <c r="E44">
        <f t="shared" si="6"/>
        <v>4.6630266869000572</v>
      </c>
      <c r="F44">
        <f t="shared" si="0"/>
        <v>6.4002327075098826</v>
      </c>
      <c r="H44">
        <f t="shared" si="1"/>
        <v>1.2506253126563394E-2</v>
      </c>
      <c r="I44">
        <f t="shared" si="2"/>
        <v>1.1194029850746245E-2</v>
      </c>
      <c r="J44">
        <f t="shared" si="3"/>
        <v>5.6399036442794426E-2</v>
      </c>
      <c r="K44">
        <f t="shared" si="4"/>
        <v>1.3122232758171481E-3</v>
      </c>
      <c r="L44">
        <f t="shared" si="7"/>
        <v>5.5086813166977278E-2</v>
      </c>
      <c r="M44">
        <f t="shared" si="8"/>
        <v>3.0345569848934609E-3</v>
      </c>
      <c r="N44">
        <f t="shared" si="9"/>
        <v>4.5308376791007445</v>
      </c>
      <c r="O44">
        <f t="shared" si="10"/>
        <v>6.2131704620083418E-2</v>
      </c>
      <c r="P44">
        <f t="shared" si="12"/>
        <v>5.2906310584439415</v>
      </c>
      <c r="Q44">
        <f t="shared" si="11"/>
        <v>6.5127040000000164E-2</v>
      </c>
      <c r="AA44">
        <f t="shared" si="5"/>
        <v>3.0480126557886431E-3</v>
      </c>
    </row>
    <row r="45" spans="1:27" x14ac:dyDescent="0.2">
      <c r="A45" s="1">
        <v>27075</v>
      </c>
      <c r="B45">
        <v>20.74</v>
      </c>
      <c r="C45">
        <v>27.4</v>
      </c>
      <c r="D45">
        <v>4.7281000000000004</v>
      </c>
      <c r="E45">
        <f t="shared" si="6"/>
        <v>4.5509346604215448</v>
      </c>
      <c r="F45">
        <f t="shared" si="0"/>
        <v>6.2463809064609448</v>
      </c>
      <c r="H45">
        <f t="shared" si="1"/>
        <v>2.4703557312252933E-2</v>
      </c>
      <c r="I45">
        <f t="shared" si="2"/>
        <v>1.1070110701106861E-2</v>
      </c>
      <c r="J45">
        <f t="shared" si="3"/>
        <v>-1.0878433505575158E-2</v>
      </c>
      <c r="K45">
        <f t="shared" si="4"/>
        <v>1.3633446611146072E-2</v>
      </c>
      <c r="L45">
        <f t="shared" si="7"/>
        <v>-2.451188011672123E-2</v>
      </c>
      <c r="M45">
        <f t="shared" si="8"/>
        <v>6.0083226685651359E-4</v>
      </c>
      <c r="N45">
        <f t="shared" si="9"/>
        <v>4.8452692381459395</v>
      </c>
      <c r="O45">
        <f t="shared" si="10"/>
        <v>1.3728630367699777E-2</v>
      </c>
      <c r="P45">
        <f t="shared" si="12"/>
        <v>5.362760594518508</v>
      </c>
      <c r="Q45">
        <f t="shared" si="11"/>
        <v>2.7039999999999586E-3</v>
      </c>
      <c r="AA45">
        <f t="shared" si="5"/>
        <v>2.9769491687155745E-4</v>
      </c>
    </row>
    <row r="46" spans="1:27" x14ac:dyDescent="0.2">
      <c r="A46" s="1">
        <v>27103</v>
      </c>
      <c r="B46">
        <v>20.93</v>
      </c>
      <c r="C46">
        <v>27.8</v>
      </c>
      <c r="D46">
        <v>4.6382000000000003</v>
      </c>
      <c r="E46">
        <f t="shared" si="6"/>
        <v>4.4884580984233162</v>
      </c>
      <c r="F46">
        <f t="shared" si="0"/>
        <v>6.1606287625418075</v>
      </c>
      <c r="H46">
        <f t="shared" si="1"/>
        <v>9.1610414657667949E-3</v>
      </c>
      <c r="I46">
        <f t="shared" si="2"/>
        <v>1.4598540145985384E-2</v>
      </c>
      <c r="J46">
        <f t="shared" si="3"/>
        <v>-1.9013980245764728E-2</v>
      </c>
      <c r="K46">
        <f t="shared" si="4"/>
        <v>-5.4374986802185887E-3</v>
      </c>
      <c r="L46">
        <f t="shared" si="7"/>
        <v>-1.3576481565546139E-2</v>
      </c>
      <c r="M46">
        <f t="shared" si="8"/>
        <v>1.8432085169961415E-4</v>
      </c>
      <c r="N46">
        <f t="shared" si="9"/>
        <v>4.7023909624900586</v>
      </c>
      <c r="O46">
        <f t="shared" si="10"/>
        <v>4.1204796654000708E-3</v>
      </c>
      <c r="P46">
        <f t="shared" si="12"/>
        <v>5.3336005908634849</v>
      </c>
      <c r="Q46">
        <f t="shared" si="11"/>
        <v>8.0820100000000162E-3</v>
      </c>
      <c r="AA46">
        <f t="shared" si="5"/>
        <v>3.0149812504679527E-4</v>
      </c>
    </row>
    <row r="47" spans="1:27" x14ac:dyDescent="0.2">
      <c r="A47" s="1">
        <v>27134</v>
      </c>
      <c r="B47">
        <v>20.81</v>
      </c>
      <c r="C47">
        <v>27.9</v>
      </c>
      <c r="D47">
        <v>4.4603000000000002</v>
      </c>
      <c r="E47">
        <f t="shared" si="6"/>
        <v>4.3568070776412435</v>
      </c>
      <c r="F47">
        <f t="shared" si="0"/>
        <v>5.9799312830370015</v>
      </c>
      <c r="H47">
        <f t="shared" si="1"/>
        <v>-5.7333970377448917E-3</v>
      </c>
      <c r="I47">
        <f t="shared" si="2"/>
        <v>3.597122302158251E-3</v>
      </c>
      <c r="J47">
        <f t="shared" si="3"/>
        <v>-3.8355396490017735E-2</v>
      </c>
      <c r="K47">
        <f t="shared" si="4"/>
        <v>-9.3305193399031428E-3</v>
      </c>
      <c r="L47">
        <f t="shared" si="7"/>
        <v>-2.9024877150114592E-2</v>
      </c>
      <c r="M47">
        <f t="shared" si="8"/>
        <v>8.4244349357924411E-4</v>
      </c>
      <c r="N47">
        <f t="shared" si="9"/>
        <v>4.5949231851976613</v>
      </c>
      <c r="O47">
        <f t="shared" si="10"/>
        <v>1.8123401992763771E-2</v>
      </c>
      <c r="P47">
        <f t="shared" si="12"/>
        <v>5.2838353273991148</v>
      </c>
      <c r="Q47">
        <f t="shared" si="11"/>
        <v>3.1648410000000057E-2</v>
      </c>
      <c r="AA47">
        <f t="shared" si="5"/>
        <v>1.2296808861729808E-3</v>
      </c>
    </row>
    <row r="48" spans="1:27" x14ac:dyDescent="0.2">
      <c r="A48" s="1">
        <v>27164</v>
      </c>
      <c r="B48">
        <v>20.73</v>
      </c>
      <c r="C48">
        <v>28.2</v>
      </c>
      <c r="D48">
        <v>4.2408999999999999</v>
      </c>
      <c r="E48">
        <f t="shared" si="6"/>
        <v>4.2031992143890831</v>
      </c>
      <c r="F48">
        <f t="shared" si="0"/>
        <v>5.769096960926194</v>
      </c>
      <c r="H48">
        <f t="shared" si="1"/>
        <v>-3.844305622296873E-3</v>
      </c>
      <c r="I48">
        <f t="shared" si="2"/>
        <v>1.0752688172043001E-2</v>
      </c>
      <c r="J48">
        <f t="shared" si="3"/>
        <v>-4.9189516400242161E-2</v>
      </c>
      <c r="K48">
        <f t="shared" si="4"/>
        <v>-1.4596993794339874E-2</v>
      </c>
      <c r="L48">
        <f t="shared" si="7"/>
        <v>-3.4592522605902287E-2</v>
      </c>
      <c r="M48">
        <f t="shared" si="8"/>
        <v>1.1966426202398607E-3</v>
      </c>
      <c r="N48">
        <f t="shared" si="9"/>
        <v>4.3951930285791061</v>
      </c>
      <c r="O48">
        <f t="shared" si="10"/>
        <v>2.3806338668112884E-2</v>
      </c>
      <c r="P48">
        <f t="shared" si="12"/>
        <v>5.206707215914756</v>
      </c>
      <c r="Q48">
        <f t="shared" si="11"/>
        <v>4.8136360000000114E-2</v>
      </c>
      <c r="AA48">
        <f t="shared" si="5"/>
        <v>1.9083459992762311E-3</v>
      </c>
    </row>
    <row r="49" spans="1:27" x14ac:dyDescent="0.2">
      <c r="A49" s="1">
        <v>27195</v>
      </c>
      <c r="B49">
        <v>20.9</v>
      </c>
      <c r="C49">
        <v>28.5</v>
      </c>
      <c r="D49">
        <v>4.3648999999999996</v>
      </c>
      <c r="E49">
        <f t="shared" si="6"/>
        <v>4.3365564935064933</v>
      </c>
      <c r="F49">
        <f t="shared" si="0"/>
        <v>5.952136363636364</v>
      </c>
      <c r="H49">
        <f t="shared" si="1"/>
        <v>8.2006753497345652E-3</v>
      </c>
      <c r="I49">
        <f t="shared" si="2"/>
        <v>1.0638297872340496E-2</v>
      </c>
      <c r="J49">
        <f t="shared" si="3"/>
        <v>2.9239076611096593E-2</v>
      </c>
      <c r="K49">
        <f t="shared" si="4"/>
        <v>-2.4376225226059312E-3</v>
      </c>
      <c r="L49">
        <f t="shared" si="7"/>
        <v>3.1676699133702524E-2</v>
      </c>
      <c r="M49">
        <f t="shared" si="8"/>
        <v>1.0034132680071103E-3</v>
      </c>
      <c r="N49">
        <f t="shared" si="9"/>
        <v>4.2305622866438801</v>
      </c>
      <c r="O49">
        <f t="shared" si="10"/>
        <v>1.8046621229750912E-2</v>
      </c>
      <c r="P49">
        <f t="shared" si="12"/>
        <v>5.1940152291366273</v>
      </c>
      <c r="Q49">
        <f t="shared" si="11"/>
        <v>1.5375999999999918E-2</v>
      </c>
      <c r="AA49">
        <f t="shared" si="5"/>
        <v>8.7775371379432334E-4</v>
      </c>
    </row>
    <row r="50" spans="1:27" x14ac:dyDescent="0.2">
      <c r="A50" s="1">
        <v>27225</v>
      </c>
      <c r="B50">
        <v>20.96</v>
      </c>
      <c r="C50">
        <v>28.7</v>
      </c>
      <c r="D50">
        <v>4.4013999999999998</v>
      </c>
      <c r="E50">
        <f t="shared" si="6"/>
        <v>4.3909004770992359</v>
      </c>
      <c r="F50">
        <f t="shared" si="0"/>
        <v>6.0267261450381673</v>
      </c>
      <c r="H50">
        <f t="shared" si="1"/>
        <v>2.870813397129357E-3</v>
      </c>
      <c r="I50">
        <f t="shared" si="2"/>
        <v>7.0175438596491446E-3</v>
      </c>
      <c r="J50">
        <f t="shared" si="3"/>
        <v>8.3621617906481926E-3</v>
      </c>
      <c r="K50">
        <f t="shared" si="4"/>
        <v>-4.1467304625197876E-3</v>
      </c>
      <c r="L50">
        <f t="shared" si="7"/>
        <v>1.250889225316798E-2</v>
      </c>
      <c r="M50">
        <f t="shared" si="8"/>
        <v>1.5647238540136591E-4</v>
      </c>
      <c r="N50">
        <f t="shared" si="9"/>
        <v>4.346799936204147</v>
      </c>
      <c r="O50">
        <f t="shared" si="10"/>
        <v>2.9811669665111961E-3</v>
      </c>
      <c r="P50">
        <f t="shared" si="12"/>
        <v>5.1724770479631745</v>
      </c>
      <c r="Q50">
        <f t="shared" si="11"/>
        <v>1.3322500000000146E-3</v>
      </c>
      <c r="AA50">
        <f t="shared" si="5"/>
        <v>8.966655942090556E-5</v>
      </c>
    </row>
    <row r="51" spans="1:27" x14ac:dyDescent="0.2">
      <c r="A51" s="1">
        <v>27256</v>
      </c>
      <c r="B51">
        <v>21.18</v>
      </c>
      <c r="C51">
        <v>29</v>
      </c>
      <c r="D51">
        <v>4.3860000000000001</v>
      </c>
      <c r="E51">
        <f t="shared" si="6"/>
        <v>4.375350060704168</v>
      </c>
      <c r="F51">
        <f t="shared" si="0"/>
        <v>6.0053824362606232</v>
      </c>
      <c r="H51">
        <f t="shared" si="1"/>
        <v>1.0496183206106791E-2</v>
      </c>
      <c r="I51">
        <f t="shared" si="2"/>
        <v>1.0452961672473782E-2</v>
      </c>
      <c r="J51">
        <f t="shared" si="3"/>
        <v>-3.4988867178624705E-3</v>
      </c>
      <c r="K51">
        <f t="shared" si="4"/>
        <v>4.3221533633008846E-5</v>
      </c>
      <c r="L51">
        <f t="shared" si="7"/>
        <v>-3.5421082514954794E-3</v>
      </c>
      <c r="M51">
        <f t="shared" si="8"/>
        <v>1.2546530865312362E-5</v>
      </c>
      <c r="N51">
        <f t="shared" si="9"/>
        <v>4.4015902352581318</v>
      </c>
      <c r="O51">
        <f t="shared" si="10"/>
        <v>2.4305543540389078E-4</v>
      </c>
      <c r="P51">
        <f t="shared" si="12"/>
        <v>5.1727006103538686</v>
      </c>
      <c r="Q51">
        <f t="shared" si="11"/>
        <v>2.3715999999998879E-4</v>
      </c>
      <c r="AA51">
        <f t="shared" si="5"/>
        <v>1.7264654617260232E-5</v>
      </c>
    </row>
    <row r="52" spans="1:27" x14ac:dyDescent="0.2">
      <c r="A52" s="1">
        <v>27287</v>
      </c>
      <c r="B52">
        <v>21.36</v>
      </c>
      <c r="C52">
        <v>29.4</v>
      </c>
      <c r="D52">
        <v>4.4882999999999997</v>
      </c>
      <c r="E52">
        <f t="shared" si="6"/>
        <v>4.5009075842696618</v>
      </c>
      <c r="F52">
        <f t="shared" si="0"/>
        <v>6.1777162921348312</v>
      </c>
      <c r="H52">
        <f t="shared" si="1"/>
        <v>8.4985835694051381E-3</v>
      </c>
      <c r="I52">
        <f t="shared" si="2"/>
        <v>1.379310344827589E-2</v>
      </c>
      <c r="J52">
        <f t="shared" si="3"/>
        <v>2.332421340629276E-2</v>
      </c>
      <c r="K52">
        <f t="shared" si="4"/>
        <v>-5.2945198788707515E-3</v>
      </c>
      <c r="L52">
        <f t="shared" si="7"/>
        <v>2.8618733285163511E-2</v>
      </c>
      <c r="M52">
        <f t="shared" si="8"/>
        <v>8.1903189484732581E-4</v>
      </c>
      <c r="N52">
        <f t="shared" si="9"/>
        <v>4.3627782358112732</v>
      </c>
      <c r="O52">
        <f t="shared" si="10"/>
        <v>1.5755713285050266E-2</v>
      </c>
      <c r="P52">
        <f t="shared" si="12"/>
        <v>5.1453136441449034</v>
      </c>
      <c r="Q52">
        <f t="shared" si="11"/>
        <v>1.0465289999999921E-2</v>
      </c>
      <c r="AA52">
        <f t="shared" si="5"/>
        <v>6.2072344522805896E-4</v>
      </c>
    </row>
    <row r="53" spans="1:27" x14ac:dyDescent="0.2">
      <c r="A53" s="1">
        <v>27317</v>
      </c>
      <c r="B53">
        <v>22.02</v>
      </c>
      <c r="C53">
        <v>29.7</v>
      </c>
      <c r="D53">
        <v>4.4092000000000002</v>
      </c>
      <c r="E53">
        <f t="shared" si="6"/>
        <v>4.3328242117555469</v>
      </c>
      <c r="F53">
        <f t="shared" si="0"/>
        <v>5.9470136239782017</v>
      </c>
      <c r="H53">
        <f t="shared" si="1"/>
        <v>3.0898876404494402E-2</v>
      </c>
      <c r="I53">
        <f t="shared" si="2"/>
        <v>1.0204081632653184E-2</v>
      </c>
      <c r="J53">
        <f t="shared" si="3"/>
        <v>-1.7623599135530021E-2</v>
      </c>
      <c r="K53">
        <f t="shared" si="4"/>
        <v>2.0694794771841218E-2</v>
      </c>
      <c r="L53">
        <f t="shared" si="7"/>
        <v>-3.831839390737124E-2</v>
      </c>
      <c r="M53">
        <f t="shared" si="8"/>
        <v>1.4682993116404653E-3</v>
      </c>
      <c r="N53">
        <f t="shared" si="9"/>
        <v>4.5811844473744543</v>
      </c>
      <c r="O53">
        <f t="shared" si="10"/>
        <v>2.9578650138696358E-2</v>
      </c>
      <c r="P53">
        <f t="shared" si="12"/>
        <v>5.2517948540472368</v>
      </c>
      <c r="Q53">
        <f t="shared" si="11"/>
        <v>6.2568099999999217E-3</v>
      </c>
      <c r="AA53">
        <f t="shared" si="5"/>
        <v>7.2741605332489977E-4</v>
      </c>
    </row>
    <row r="54" spans="1:27" x14ac:dyDescent="0.2">
      <c r="A54" s="1">
        <v>27348</v>
      </c>
      <c r="B54">
        <v>22.22</v>
      </c>
      <c r="C54">
        <v>29.9</v>
      </c>
      <c r="D54">
        <v>4.3535000000000004</v>
      </c>
      <c r="E54">
        <f t="shared" si="6"/>
        <v>4.2681317667481036</v>
      </c>
      <c r="F54">
        <f t="shared" si="0"/>
        <v>5.8582200720072022</v>
      </c>
      <c r="H54">
        <f t="shared" si="1"/>
        <v>9.0826521344231637E-3</v>
      </c>
      <c r="I54">
        <f t="shared" si="2"/>
        <v>6.7340067340067034E-3</v>
      </c>
      <c r="J54">
        <f t="shared" si="3"/>
        <v>-1.2632677129638004E-2</v>
      </c>
      <c r="K54">
        <f t="shared" si="4"/>
        <v>2.3486454004164603E-3</v>
      </c>
      <c r="L54">
        <f t="shared" si="7"/>
        <v>-1.4981322530054464E-2</v>
      </c>
      <c r="M54">
        <f t="shared" si="8"/>
        <v>2.2444002474951747E-4</v>
      </c>
      <c r="N54">
        <f t="shared" si="9"/>
        <v>4.4195556472995161</v>
      </c>
      <c r="O54">
        <f t="shared" si="10"/>
        <v>4.3633485401580211E-3</v>
      </c>
      <c r="P54">
        <f t="shared" si="12"/>
        <v>5.2641294578751259</v>
      </c>
      <c r="Q54">
        <f t="shared" si="11"/>
        <v>3.1024899999999847E-3</v>
      </c>
      <c r="AA54">
        <f t="shared" si="5"/>
        <v>2.0332092382112214E-4</v>
      </c>
    </row>
    <row r="55" spans="1:27" x14ac:dyDescent="0.2">
      <c r="A55" s="1">
        <v>27378</v>
      </c>
      <c r="B55">
        <v>22.31</v>
      </c>
      <c r="C55">
        <v>30.1</v>
      </c>
      <c r="D55">
        <v>4.2159000000000004</v>
      </c>
      <c r="E55">
        <f t="shared" si="6"/>
        <v>4.14409175257732</v>
      </c>
      <c r="F55">
        <f t="shared" si="0"/>
        <v>5.6879690721649494</v>
      </c>
      <c r="H55">
        <f t="shared" si="1"/>
        <v>4.0504050405041347E-3</v>
      </c>
      <c r="I55">
        <f t="shared" si="2"/>
        <v>6.6889632107023367E-3</v>
      </c>
      <c r="J55">
        <f t="shared" si="3"/>
        <v>-3.160675318709083E-2</v>
      </c>
      <c r="K55">
        <f t="shared" si="4"/>
        <v>-2.6385581701982019E-3</v>
      </c>
      <c r="L55">
        <f t="shared" si="7"/>
        <v>-2.8968195016892628E-2</v>
      </c>
      <c r="M55">
        <f t="shared" si="8"/>
        <v>8.3915632253672289E-4</v>
      </c>
      <c r="N55">
        <f t="shared" si="9"/>
        <v>4.3420130370060424</v>
      </c>
      <c r="O55">
        <f t="shared" si="10"/>
        <v>1.5904498102887302E-2</v>
      </c>
      <c r="P55">
        <f t="shared" si="12"/>
        <v>5.250239746085068</v>
      </c>
      <c r="Q55">
        <f t="shared" si="11"/>
        <v>1.8933759999999984E-2</v>
      </c>
      <c r="AA55">
        <f t="shared" si="5"/>
        <v>9.6934842470683803E-4</v>
      </c>
    </row>
    <row r="56" spans="1:27" x14ac:dyDescent="0.2">
      <c r="A56" s="1">
        <v>27409</v>
      </c>
      <c r="B56">
        <v>22.22</v>
      </c>
      <c r="C56">
        <v>30.3</v>
      </c>
      <c r="D56">
        <v>4.0617000000000001</v>
      </c>
      <c r="E56">
        <f t="shared" si="6"/>
        <v>4.0353253246753251</v>
      </c>
      <c r="F56">
        <f t="shared" si="0"/>
        <v>5.5386818181818187</v>
      </c>
      <c r="H56">
        <f t="shared" si="1"/>
        <v>-4.034065441506085E-3</v>
      </c>
      <c r="I56">
        <f t="shared" si="2"/>
        <v>6.6445182724252927E-3</v>
      </c>
      <c r="J56">
        <f t="shared" si="3"/>
        <v>-3.6575820109585266E-2</v>
      </c>
      <c r="K56">
        <f t="shared" si="4"/>
        <v>-1.0678583713931378E-2</v>
      </c>
      <c r="L56">
        <f t="shared" si="7"/>
        <v>-2.5897236395653889E-2</v>
      </c>
      <c r="M56">
        <f t="shared" si="8"/>
        <v>6.7066685293238042E-4</v>
      </c>
      <c r="N56">
        <f t="shared" si="9"/>
        <v>4.1708801589204372</v>
      </c>
      <c r="O56">
        <f t="shared" si="10"/>
        <v>1.1920307101891897E-2</v>
      </c>
      <c r="P56">
        <f t="shared" si="12"/>
        <v>5.1941746214382887</v>
      </c>
      <c r="Q56">
        <f t="shared" si="11"/>
        <v>2.3777640000000103E-2</v>
      </c>
      <c r="AA56">
        <f t="shared" si="5"/>
        <v>1.0705931444873547E-3</v>
      </c>
    </row>
    <row r="57" spans="1:27" x14ac:dyDescent="0.2">
      <c r="A57" s="1">
        <v>27440</v>
      </c>
      <c r="B57">
        <v>22.44</v>
      </c>
      <c r="C57">
        <v>30.5</v>
      </c>
      <c r="D57">
        <v>4.0095999999999998</v>
      </c>
      <c r="E57">
        <f t="shared" si="6"/>
        <v>3.9705454545454537</v>
      </c>
      <c r="F57">
        <f t="shared" si="0"/>
        <v>5.449768270944741</v>
      </c>
      <c r="H57">
        <f t="shared" si="1"/>
        <v>9.9009900990099098E-3</v>
      </c>
      <c r="I57">
        <f t="shared" si="2"/>
        <v>6.6006600660066805E-3</v>
      </c>
      <c r="J57">
        <f t="shared" si="3"/>
        <v>-1.2827141344757154E-2</v>
      </c>
      <c r="K57">
        <f t="shared" si="4"/>
        <v>3.3003300330032292E-3</v>
      </c>
      <c r="L57">
        <f t="shared" si="7"/>
        <v>-1.6127471377760383E-2</v>
      </c>
      <c r="M57">
        <f t="shared" si="8"/>
        <v>2.600953330404804E-4</v>
      </c>
      <c r="N57">
        <f t="shared" si="9"/>
        <v>4.0751049504950494</v>
      </c>
      <c r="O57">
        <f t="shared" si="10"/>
        <v>4.2908985393588939E-3</v>
      </c>
      <c r="P57">
        <f t="shared" si="12"/>
        <v>5.2113171119380848</v>
      </c>
      <c r="Q57">
        <f t="shared" si="11"/>
        <v>2.7144100000000269E-3</v>
      </c>
      <c r="AA57">
        <f t="shared" si="5"/>
        <v>2.2064218149993629E-4</v>
      </c>
    </row>
    <row r="58" spans="1:27" x14ac:dyDescent="0.2">
      <c r="A58" s="1">
        <v>27468</v>
      </c>
      <c r="B58">
        <v>22.57</v>
      </c>
      <c r="C58">
        <v>30.6</v>
      </c>
      <c r="D58">
        <v>3.9525999999999999</v>
      </c>
      <c r="E58">
        <f t="shared" si="6"/>
        <v>3.9043151845053479</v>
      </c>
      <c r="F58">
        <f t="shared" si="0"/>
        <v>5.3588639787328312</v>
      </c>
      <c r="H58">
        <f t="shared" si="1"/>
        <v>5.7932263814617357E-3</v>
      </c>
      <c r="I58">
        <f t="shared" si="2"/>
        <v>3.2786885245901232E-3</v>
      </c>
      <c r="J58">
        <f t="shared" si="3"/>
        <v>-1.4215881883479664E-2</v>
      </c>
      <c r="K58">
        <f t="shared" si="4"/>
        <v>2.5145378568716126E-3</v>
      </c>
      <c r="L58">
        <f t="shared" si="7"/>
        <v>-1.6730419740351277E-2</v>
      </c>
      <c r="M58">
        <f t="shared" si="8"/>
        <v>2.7990694468833565E-4</v>
      </c>
      <c r="N58">
        <f t="shared" si="9"/>
        <v>4.0196822909909127</v>
      </c>
      <c r="O58">
        <f t="shared" si="10"/>
        <v>4.500033764589499E-3</v>
      </c>
      <c r="P58">
        <f t="shared" si="12"/>
        <v>5.2244211661002158</v>
      </c>
      <c r="Q58">
        <f t="shared" si="11"/>
        <v>3.2489999999999932E-3</v>
      </c>
      <c r="AA58">
        <f t="shared" si="5"/>
        <v>2.5319436609436667E-4</v>
      </c>
    </row>
    <row r="59" spans="1:27" x14ac:dyDescent="0.2">
      <c r="A59" s="1">
        <v>27499</v>
      </c>
      <c r="B59">
        <v>22.62</v>
      </c>
      <c r="C59">
        <v>30.7</v>
      </c>
      <c r="D59">
        <v>4</v>
      </c>
      <c r="E59">
        <f t="shared" si="6"/>
        <v>3.9552860932171265</v>
      </c>
      <c r="F59">
        <f t="shared" si="0"/>
        <v>5.4288240495137039</v>
      </c>
      <c r="H59">
        <f t="shared" si="1"/>
        <v>2.2153300841825097E-3</v>
      </c>
      <c r="I59">
        <f t="shared" si="2"/>
        <v>3.2679738562091387E-3</v>
      </c>
      <c r="J59">
        <f t="shared" si="3"/>
        <v>1.1992106461569563E-2</v>
      </c>
      <c r="K59">
        <f t="shared" si="4"/>
        <v>-1.0526437720266291E-3</v>
      </c>
      <c r="L59">
        <f t="shared" si="7"/>
        <v>1.3044750233596192E-2</v>
      </c>
      <c r="M59">
        <f t="shared" si="8"/>
        <v>1.7016550865690789E-4</v>
      </c>
      <c r="N59">
        <f t="shared" si="9"/>
        <v>3.9484393202266874</v>
      </c>
      <c r="O59">
        <f t="shared" si="10"/>
        <v>2.6585036986860847E-3</v>
      </c>
      <c r="P59">
        <f t="shared" si="12"/>
        <v>5.2189217116972761</v>
      </c>
      <c r="Q59">
        <f t="shared" si="11"/>
        <v>2.2467600000000104E-3</v>
      </c>
      <c r="AA59">
        <f t="shared" si="5"/>
        <v>1.3917141972134598E-4</v>
      </c>
    </row>
    <row r="60" spans="1:27" x14ac:dyDescent="0.2">
      <c r="A60" s="1">
        <v>27529</v>
      </c>
      <c r="B60">
        <v>22.98</v>
      </c>
      <c r="C60">
        <v>30.9</v>
      </c>
      <c r="D60">
        <v>3.9369999999999998</v>
      </c>
      <c r="E60">
        <f t="shared" si="6"/>
        <v>3.8569677359194321</v>
      </c>
      <c r="F60">
        <f t="shared" si="0"/>
        <v>5.2938772845952995</v>
      </c>
      <c r="H60">
        <f t="shared" si="1"/>
        <v>1.5915119363395291E-2</v>
      </c>
      <c r="I60">
        <f t="shared" si="2"/>
        <v>6.514657980456029E-3</v>
      </c>
      <c r="J60">
        <f t="shared" si="3"/>
        <v>-1.5750000000000042E-2</v>
      </c>
      <c r="K60">
        <f t="shared" si="4"/>
        <v>9.4004613829392625E-3</v>
      </c>
      <c r="L60">
        <f t="shared" si="7"/>
        <v>-2.5150461382939304E-2</v>
      </c>
      <c r="M60">
        <f t="shared" si="8"/>
        <v>6.3254570777472119E-4</v>
      </c>
      <c r="N60">
        <f t="shared" si="9"/>
        <v>4.037601845531757</v>
      </c>
      <c r="O60">
        <f t="shared" si="10"/>
        <v>1.0120731324395539E-2</v>
      </c>
      <c r="P60">
        <f t="shared" si="12"/>
        <v>5.2679819837086699</v>
      </c>
      <c r="Q60">
        <f t="shared" si="11"/>
        <v>3.9690000000000211E-3</v>
      </c>
      <c r="AA60">
        <f t="shared" si="5"/>
        <v>4.1387932737048903E-4</v>
      </c>
    </row>
    <row r="61" spans="1:27" x14ac:dyDescent="0.2">
      <c r="A61" s="1">
        <v>27560</v>
      </c>
      <c r="B61">
        <v>23.12</v>
      </c>
      <c r="C61">
        <v>31.1</v>
      </c>
      <c r="D61">
        <v>3.9216000000000002</v>
      </c>
      <c r="E61">
        <f t="shared" si="6"/>
        <v>3.843332773109243</v>
      </c>
      <c r="F61">
        <f t="shared" si="0"/>
        <v>5.2751626297577854</v>
      </c>
      <c r="H61">
        <f t="shared" si="1"/>
        <v>6.0922541340295844E-3</v>
      </c>
      <c r="I61">
        <f t="shared" si="2"/>
        <v>6.4724919093852584E-3</v>
      </c>
      <c r="J61">
        <f t="shared" si="3"/>
        <v>-3.9116078232155349E-3</v>
      </c>
      <c r="K61">
        <f t="shared" si="4"/>
        <v>-3.8023777535567405E-4</v>
      </c>
      <c r="L61">
        <f t="shared" si="7"/>
        <v>-3.5313700478598609E-3</v>
      </c>
      <c r="M61">
        <f t="shared" si="8"/>
        <v>1.2470574414921757E-5</v>
      </c>
      <c r="N61">
        <f t="shared" si="9"/>
        <v>3.9355030038784244</v>
      </c>
      <c r="O61">
        <f t="shared" si="10"/>
        <v>1.9329351684347967E-4</v>
      </c>
      <c r="P61">
        <f t="shared" si="12"/>
        <v>5.2659788979585711</v>
      </c>
      <c r="Q61">
        <f t="shared" si="11"/>
        <v>2.3715999999998879E-4</v>
      </c>
      <c r="AA61">
        <f t="shared" si="5"/>
        <v>1.9268511074305176E-5</v>
      </c>
    </row>
    <row r="62" spans="1:27" x14ac:dyDescent="0.2">
      <c r="A62" s="1">
        <v>27590</v>
      </c>
      <c r="B62">
        <v>23.42</v>
      </c>
      <c r="C62">
        <v>31.5</v>
      </c>
      <c r="D62">
        <v>4.0419999999999998</v>
      </c>
      <c r="E62">
        <f t="shared" si="6"/>
        <v>3.960883859948761</v>
      </c>
      <c r="F62">
        <f t="shared" si="0"/>
        <v>5.4365072587532017</v>
      </c>
      <c r="H62">
        <f t="shared" ref="H62:H125" si="13">B62/B61-1</f>
        <v>1.2975778546712835E-2</v>
      </c>
      <c r="I62">
        <f t="shared" ref="I62:I125" si="14">C62/C61-1</f>
        <v>1.2861736334405016E-2</v>
      </c>
      <c r="J62">
        <f t="shared" ref="J62:J125" si="15">D62/D61-1</f>
        <v>3.0701754385964897E-2</v>
      </c>
      <c r="K62">
        <f t="shared" ref="K62:K125" si="16">H62-I62</f>
        <v>1.1404221230781886E-4</v>
      </c>
      <c r="L62">
        <f t="shared" si="7"/>
        <v>3.0587712173657078E-2</v>
      </c>
      <c r="M62">
        <f t="shared" si="8"/>
        <v>9.3560813601848943E-4</v>
      </c>
      <c r="N62">
        <f t="shared" si="9"/>
        <v>3.9220472279397867</v>
      </c>
      <c r="O62">
        <f t="shared" si="10"/>
        <v>1.4388667524929453E-2</v>
      </c>
      <c r="P62">
        <f t="shared" si="12"/>
        <v>5.2665794418420608</v>
      </c>
      <c r="Q62">
        <f t="shared" si="11"/>
        <v>1.4496159999999907E-2</v>
      </c>
      <c r="AA62">
        <f t="shared" si="5"/>
        <v>9.0094594800787999E-4</v>
      </c>
    </row>
    <row r="63" spans="1:27" x14ac:dyDescent="0.2">
      <c r="A63" s="1">
        <v>27621</v>
      </c>
      <c r="B63">
        <v>23.67</v>
      </c>
      <c r="C63">
        <v>31.5</v>
      </c>
      <c r="D63">
        <v>4.3102999999999998</v>
      </c>
      <c r="E63">
        <f t="shared" si="6"/>
        <v>4.1791882129277553</v>
      </c>
      <c r="F63">
        <f t="shared" si="0"/>
        <v>5.7361406844106462</v>
      </c>
      <c r="H63">
        <f t="shared" si="13"/>
        <v>1.0674637062339842E-2</v>
      </c>
      <c r="I63">
        <f t="shared" si="14"/>
        <v>0</v>
      </c>
      <c r="J63">
        <f t="shared" si="15"/>
        <v>6.6378030677882283E-2</v>
      </c>
      <c r="K63">
        <f t="shared" si="16"/>
        <v>1.0674637062339842E-2</v>
      </c>
      <c r="L63">
        <f t="shared" si="7"/>
        <v>5.570339361554244E-2</v>
      </c>
      <c r="M63">
        <f t="shared" si="8"/>
        <v>3.1028680602880544E-3</v>
      </c>
      <c r="N63">
        <f t="shared" si="9"/>
        <v>4.0851468830059776</v>
      </c>
      <c r="O63">
        <f t="shared" si="10"/>
        <v>5.0693926092123844E-2</v>
      </c>
      <c r="P63">
        <f t="shared" si="12"/>
        <v>5.322798265943705</v>
      </c>
      <c r="Q63">
        <f t="shared" si="11"/>
        <v>7.1984889999999996E-2</v>
      </c>
      <c r="AA63">
        <f t="shared" si="5"/>
        <v>3.7512919194098277E-3</v>
      </c>
    </row>
    <row r="64" spans="1:27" x14ac:dyDescent="0.2">
      <c r="A64" s="1">
        <v>27652</v>
      </c>
      <c r="B64">
        <v>23.73</v>
      </c>
      <c r="C64">
        <v>31.7</v>
      </c>
      <c r="D64">
        <v>4.3802000000000003</v>
      </c>
      <c r="E64">
        <f t="shared" si="6"/>
        <v>4.263120426223586</v>
      </c>
      <c r="F64">
        <f t="shared" si="0"/>
        <v>5.8513417614833543</v>
      </c>
      <c r="H64">
        <f t="shared" si="13"/>
        <v>2.5348542458807355E-3</v>
      </c>
      <c r="I64">
        <f t="shared" si="14"/>
        <v>6.3492063492063266E-3</v>
      </c>
      <c r="J64">
        <f t="shared" si="15"/>
        <v>1.6216968656474151E-2</v>
      </c>
      <c r="K64">
        <f t="shared" si="16"/>
        <v>-3.8143521033255912E-3</v>
      </c>
      <c r="L64">
        <f t="shared" si="7"/>
        <v>2.0031320759799742E-2</v>
      </c>
      <c r="M64">
        <f t="shared" si="8"/>
        <v>4.0125381138198413E-4</v>
      </c>
      <c r="N64">
        <f t="shared" si="9"/>
        <v>4.2938589981290356</v>
      </c>
      <c r="O64">
        <f t="shared" si="10"/>
        <v>7.4547686040819326E-3</v>
      </c>
      <c r="P64">
        <f t="shared" si="12"/>
        <v>5.3024952391824245</v>
      </c>
      <c r="Q64">
        <f t="shared" si="11"/>
        <v>4.8860100000000725E-3</v>
      </c>
      <c r="AA64">
        <f t="shared" si="5"/>
        <v>2.9529583245954422E-4</v>
      </c>
    </row>
    <row r="65" spans="1:27" x14ac:dyDescent="0.2">
      <c r="A65" s="1">
        <v>27682</v>
      </c>
      <c r="B65">
        <v>23.98</v>
      </c>
      <c r="C65">
        <v>31.9</v>
      </c>
      <c r="D65">
        <v>4.3764000000000003</v>
      </c>
      <c r="E65">
        <f t="shared" si="6"/>
        <v>4.2416091743119262</v>
      </c>
      <c r="F65">
        <f t="shared" si="0"/>
        <v>5.8218165137614672</v>
      </c>
      <c r="H65">
        <f t="shared" si="13"/>
        <v>1.0535187526337975E-2</v>
      </c>
      <c r="I65">
        <f t="shared" si="14"/>
        <v>6.3091482649841879E-3</v>
      </c>
      <c r="J65">
        <f t="shared" si="15"/>
        <v>-8.6754029496372009E-4</v>
      </c>
      <c r="K65">
        <f t="shared" si="16"/>
        <v>4.2260392613537867E-3</v>
      </c>
      <c r="L65">
        <f t="shared" si="7"/>
        <v>-5.0935795563175068E-3</v>
      </c>
      <c r="M65">
        <f t="shared" si="8"/>
        <v>2.5944552696535651E-5</v>
      </c>
      <c r="N65">
        <f t="shared" si="9"/>
        <v>4.3987108971725819</v>
      </c>
      <c r="O65">
        <f t="shared" si="10"/>
        <v>4.9777613264551015E-4</v>
      </c>
      <c r="P65">
        <f t="shared" si="12"/>
        <v>5.3249037922463511</v>
      </c>
      <c r="Q65">
        <f t="shared" si="11"/>
        <v>1.4440000000000194E-5</v>
      </c>
      <c r="AA65">
        <f t="shared" si="5"/>
        <v>1.0784636791478891E-5</v>
      </c>
    </row>
    <row r="66" spans="1:27" x14ac:dyDescent="0.2">
      <c r="A66" s="1">
        <v>27713</v>
      </c>
      <c r="B66">
        <v>24.22</v>
      </c>
      <c r="C66">
        <v>32.1</v>
      </c>
      <c r="D66">
        <v>4.3630000000000004</v>
      </c>
      <c r="E66">
        <f t="shared" si="6"/>
        <v>4.2129687979237946</v>
      </c>
      <c r="F66">
        <f t="shared" si="0"/>
        <v>5.7825061932287385</v>
      </c>
      <c r="H66">
        <f t="shared" si="13"/>
        <v>1.0008340283569561E-2</v>
      </c>
      <c r="I66">
        <f t="shared" si="14"/>
        <v>6.2695924764890609E-3</v>
      </c>
      <c r="J66">
        <f t="shared" si="15"/>
        <v>-3.0618773421076106E-3</v>
      </c>
      <c r="K66">
        <f t="shared" si="16"/>
        <v>3.7387478070805003E-3</v>
      </c>
      <c r="L66">
        <f t="shared" si="7"/>
        <v>-6.8006251491881109E-3</v>
      </c>
      <c r="M66">
        <f t="shared" si="8"/>
        <v>4.6248502419769818E-5</v>
      </c>
      <c r="N66">
        <f t="shared" si="9"/>
        <v>4.3927622559029071</v>
      </c>
      <c r="O66">
        <f t="shared" si="10"/>
        <v>8.8579187643010528E-4</v>
      </c>
      <c r="P66">
        <f t="shared" si="12"/>
        <v>5.3448122646225267</v>
      </c>
      <c r="Q66">
        <f t="shared" si="11"/>
        <v>1.7955999999999615E-4</v>
      </c>
      <c r="AA66">
        <f t="shared" si="5"/>
        <v>2.7807332176406342E-5</v>
      </c>
    </row>
    <row r="67" spans="1:27" x14ac:dyDescent="0.2">
      <c r="A67" s="1">
        <v>27743</v>
      </c>
      <c r="B67">
        <v>24.29</v>
      </c>
      <c r="C67">
        <v>32.200000000000003</v>
      </c>
      <c r="D67">
        <v>4.4131</v>
      </c>
      <c r="E67">
        <f t="shared" si="6"/>
        <v>4.2623024289831211</v>
      </c>
      <c r="F67">
        <f t="shared" si="0"/>
        <v>5.8502190201729114</v>
      </c>
      <c r="H67">
        <f t="shared" si="13"/>
        <v>2.8901734104045396E-3</v>
      </c>
      <c r="I67">
        <f t="shared" si="14"/>
        <v>3.1152647975078995E-3</v>
      </c>
      <c r="J67">
        <f t="shared" si="15"/>
        <v>1.1482924593169797E-2</v>
      </c>
      <c r="K67">
        <f t="shared" si="16"/>
        <v>-2.2509138710335996E-4</v>
      </c>
      <c r="L67">
        <f t="shared" si="7"/>
        <v>1.1708015980273156E-2</v>
      </c>
      <c r="M67">
        <f t="shared" si="8"/>
        <v>1.370776381943316E-4</v>
      </c>
      <c r="N67">
        <f t="shared" si="9"/>
        <v>4.3620179262780683</v>
      </c>
      <c r="O67">
        <f t="shared" si="10"/>
        <v>2.6093782557328696E-3</v>
      </c>
      <c r="P67">
        <f t="shared" si="12"/>
        <v>5.3436091934160759</v>
      </c>
      <c r="Q67">
        <f t="shared" si="11"/>
        <v>2.5100099999999588E-3</v>
      </c>
      <c r="AA67">
        <f t="shared" si="5"/>
        <v>1.1967595255627161E-4</v>
      </c>
    </row>
    <row r="68" spans="1:27" x14ac:dyDescent="0.2">
      <c r="A68" s="1">
        <v>27774</v>
      </c>
      <c r="B68">
        <v>24.65</v>
      </c>
      <c r="C68">
        <v>32.299999999999997</v>
      </c>
      <c r="D68">
        <v>4.3802000000000003</v>
      </c>
      <c r="E68">
        <f t="shared" si="6"/>
        <v>4.1816884729064041</v>
      </c>
      <c r="F68">
        <f t="shared" si="0"/>
        <v>5.7395724137931037</v>
      </c>
      <c r="H68">
        <f t="shared" si="13"/>
        <v>1.4820913956360648E-2</v>
      </c>
      <c r="I68">
        <f t="shared" si="14"/>
        <v>3.1055900621115295E-3</v>
      </c>
      <c r="J68">
        <f t="shared" si="15"/>
        <v>-7.4550769300490982E-3</v>
      </c>
      <c r="K68">
        <f t="shared" si="16"/>
        <v>1.1715323894249119E-2</v>
      </c>
      <c r="L68">
        <f t="shared" si="7"/>
        <v>-1.9170400824298217E-2</v>
      </c>
      <c r="M68">
        <f t="shared" si="8"/>
        <v>3.6750426776425375E-4</v>
      </c>
      <c r="N68">
        <f t="shared" si="9"/>
        <v>4.464800895877711</v>
      </c>
      <c r="O68">
        <f t="shared" si="10"/>
        <v>7.1573115833112461E-3</v>
      </c>
      <c r="P68">
        <f t="shared" si="12"/>
        <v>5.4062113058812322</v>
      </c>
      <c r="Q68">
        <f t="shared" si="11"/>
        <v>1.0824099999999807E-3</v>
      </c>
      <c r="AA68">
        <f t="shared" si="5"/>
        <v>1.6960560916947051E-4</v>
      </c>
    </row>
    <row r="69" spans="1:27" x14ac:dyDescent="0.2">
      <c r="A69" s="1">
        <v>27805</v>
      </c>
      <c r="B69">
        <v>24.84</v>
      </c>
      <c r="C69">
        <v>32.4</v>
      </c>
      <c r="D69">
        <v>4.3724999999999996</v>
      </c>
      <c r="E69">
        <f t="shared" si="6"/>
        <v>4.1552329192546571</v>
      </c>
      <c r="F69">
        <f t="shared" si="0"/>
        <v>5.7032608695652165</v>
      </c>
      <c r="H69">
        <f t="shared" si="13"/>
        <v>7.7079107505071409E-3</v>
      </c>
      <c r="I69">
        <f t="shared" si="14"/>
        <v>3.0959752321981782E-3</v>
      </c>
      <c r="J69">
        <f t="shared" si="15"/>
        <v>-1.7579105976898157E-3</v>
      </c>
      <c r="K69">
        <f t="shared" si="16"/>
        <v>4.6119355183089628E-3</v>
      </c>
      <c r="L69">
        <f t="shared" si="7"/>
        <v>-6.3698461159987785E-3</v>
      </c>
      <c r="M69">
        <f t="shared" si="8"/>
        <v>4.0574939541504724E-5</v>
      </c>
      <c r="N69">
        <f t="shared" si="9"/>
        <v>4.4004011999572974</v>
      </c>
      <c r="O69">
        <f t="shared" si="10"/>
        <v>7.7847695905711384E-4</v>
      </c>
      <c r="P69">
        <f t="shared" si="12"/>
        <v>5.4311444038223096</v>
      </c>
      <c r="Q69">
        <f t="shared" si="11"/>
        <v>5.9290000000010879E-5</v>
      </c>
      <c r="AA69">
        <f t="shared" si="5"/>
        <v>1.8807532900101726E-5</v>
      </c>
    </row>
    <row r="70" spans="1:27" x14ac:dyDescent="0.2">
      <c r="A70" s="1">
        <v>27834</v>
      </c>
      <c r="B70">
        <v>25.08</v>
      </c>
      <c r="C70">
        <v>32.5</v>
      </c>
      <c r="D70">
        <v>4.3975</v>
      </c>
      <c r="E70">
        <f t="shared" si="6"/>
        <v>4.1517750341763495</v>
      </c>
      <c r="F70">
        <f t="shared" si="0"/>
        <v>5.6985147527910689</v>
      </c>
      <c r="H70">
        <f t="shared" si="13"/>
        <v>9.6618357487923134E-3</v>
      </c>
      <c r="I70">
        <f t="shared" si="14"/>
        <v>3.0864197530864335E-3</v>
      </c>
      <c r="J70">
        <f t="shared" si="15"/>
        <v>5.7175528873643078E-3</v>
      </c>
      <c r="K70">
        <f t="shared" si="16"/>
        <v>6.57541599570588E-3</v>
      </c>
      <c r="L70">
        <f t="shared" si="7"/>
        <v>-8.578631083415722E-4</v>
      </c>
      <c r="M70">
        <f t="shared" si="8"/>
        <v>7.3592911265346406E-7</v>
      </c>
      <c r="N70">
        <f t="shared" si="9"/>
        <v>4.4012510064412238</v>
      </c>
      <c r="O70">
        <f t="shared" si="10"/>
        <v>1.4070049322102709E-5</v>
      </c>
      <c r="P70">
        <f t="shared" si="12"/>
        <v>5.4668564376101916</v>
      </c>
      <c r="Q70">
        <f t="shared" si="11"/>
        <v>6.2500000000001779E-4</v>
      </c>
      <c r="AA70">
        <f t="shared" si="5"/>
        <v>5.347197680181987E-6</v>
      </c>
    </row>
    <row r="71" spans="1:27" x14ac:dyDescent="0.2">
      <c r="A71" s="1">
        <v>27865</v>
      </c>
      <c r="B71">
        <v>25.26</v>
      </c>
      <c r="C71">
        <v>32.6</v>
      </c>
      <c r="D71">
        <v>4.4131</v>
      </c>
      <c r="E71">
        <f t="shared" si="6"/>
        <v>4.1495419409569054</v>
      </c>
      <c r="F71">
        <f t="shared" si="0"/>
        <v>5.6954497228820271</v>
      </c>
      <c r="H71">
        <f t="shared" si="13"/>
        <v>7.1770334928231705E-3</v>
      </c>
      <c r="I71">
        <f t="shared" si="14"/>
        <v>3.0769230769231992E-3</v>
      </c>
      <c r="J71">
        <f t="shared" si="15"/>
        <v>3.5474701534963238E-3</v>
      </c>
      <c r="K71">
        <f t="shared" si="16"/>
        <v>4.1001104158999713E-3</v>
      </c>
      <c r="L71">
        <f t="shared" si="7"/>
        <v>-5.526402624036475E-4</v>
      </c>
      <c r="M71">
        <f t="shared" si="8"/>
        <v>3.0541125962957237E-7</v>
      </c>
      <c r="N71">
        <f t="shared" si="9"/>
        <v>4.4155302355539199</v>
      </c>
      <c r="O71">
        <f t="shared" si="10"/>
        <v>5.9060448475361554E-6</v>
      </c>
      <c r="P71">
        <f t="shared" si="12"/>
        <v>5.4892711526322673</v>
      </c>
      <c r="Q71">
        <f t="shared" si="11"/>
        <v>2.4336000000000182E-4</v>
      </c>
      <c r="AA71">
        <f t="shared" si="5"/>
        <v>1.4018758601119371E-6</v>
      </c>
    </row>
    <row r="72" spans="1:27" x14ac:dyDescent="0.2">
      <c r="A72" s="1">
        <v>27895</v>
      </c>
      <c r="B72">
        <v>25.48</v>
      </c>
      <c r="C72">
        <v>32.799999999999997</v>
      </c>
      <c r="D72">
        <v>4.3821000000000003</v>
      </c>
      <c r="E72">
        <f t="shared" si="6"/>
        <v>4.1098771473424529</v>
      </c>
      <c r="F72">
        <f t="shared" si="0"/>
        <v>5.6410078492935636</v>
      </c>
      <c r="H72">
        <f t="shared" si="13"/>
        <v>8.7094220110845999E-3</v>
      </c>
      <c r="I72">
        <f t="shared" si="14"/>
        <v>6.1349693251533388E-3</v>
      </c>
      <c r="J72">
        <f t="shared" si="15"/>
        <v>-7.0245405723866616E-3</v>
      </c>
      <c r="K72">
        <f t="shared" si="16"/>
        <v>2.5744526859312611E-3</v>
      </c>
      <c r="L72">
        <f t="shared" si="7"/>
        <v>-9.5989932583179227E-3</v>
      </c>
      <c r="M72">
        <f t="shared" si="8"/>
        <v>9.2140671573232933E-5</v>
      </c>
      <c r="N72">
        <f t="shared" si="9"/>
        <v>4.4244613171482836</v>
      </c>
      <c r="O72">
        <f t="shared" si="10"/>
        <v>1.7944811905374395E-3</v>
      </c>
      <c r="P72">
        <f t="shared" si="12"/>
        <v>5.5034030214949663</v>
      </c>
      <c r="Q72">
        <f t="shared" si="11"/>
        <v>9.6099999999998108E-4</v>
      </c>
      <c r="AA72">
        <f t="shared" si="5"/>
        <v>7.6491732702639267E-5</v>
      </c>
    </row>
    <row r="73" spans="1:27" x14ac:dyDescent="0.2">
      <c r="A73" s="1">
        <v>27926</v>
      </c>
      <c r="B73">
        <v>25.7</v>
      </c>
      <c r="C73">
        <v>33</v>
      </c>
      <c r="D73">
        <v>4.4463999999999997</v>
      </c>
      <c r="E73">
        <f t="shared" si="6"/>
        <v>4.1596949416342408</v>
      </c>
      <c r="F73">
        <f t="shared" ref="F73:F136" si="17">C73*D73/B73</f>
        <v>5.7093852140077823</v>
      </c>
      <c r="H73">
        <f t="shared" si="13"/>
        <v>8.6342229199372067E-3</v>
      </c>
      <c r="I73">
        <f t="shared" si="14"/>
        <v>6.0975609756097615E-3</v>
      </c>
      <c r="J73">
        <f t="shared" si="15"/>
        <v>1.4673330138518015E-2</v>
      </c>
      <c r="K73">
        <f t="shared" si="16"/>
        <v>2.5366619443274452E-3</v>
      </c>
      <c r="L73">
        <f t="shared" si="7"/>
        <v>1.213666819419057E-2</v>
      </c>
      <c r="M73">
        <f t="shared" si="8"/>
        <v>1.4729871485587699E-4</v>
      </c>
      <c r="N73">
        <f t="shared" si="9"/>
        <v>4.3932159063062377</v>
      </c>
      <c r="O73">
        <f t="shared" si="10"/>
        <v>2.8285478220268527E-3</v>
      </c>
      <c r="P73">
        <f t="shared" si="12"/>
        <v>5.5173632945038893</v>
      </c>
      <c r="Q73">
        <f t="shared" si="11"/>
        <v>4.1344899999999178E-3</v>
      </c>
      <c r="AA73">
        <f t="shared" ref="AA73:AA136" si="18">(J73-0.000638-0.420833*K73)^2</f>
        <v>1.6816433175647355E-4</v>
      </c>
    </row>
    <row r="74" spans="1:27" x14ac:dyDescent="0.2">
      <c r="A74" s="1">
        <v>27956</v>
      </c>
      <c r="B74">
        <v>25.73</v>
      </c>
      <c r="C74">
        <v>33.200000000000003</v>
      </c>
      <c r="D74">
        <v>4.4642999999999997</v>
      </c>
      <c r="E74">
        <f t="shared" ref="E74:E137" si="19">C74*D74/B74/$F$8*$E$8</f>
        <v>4.1968534562211977</v>
      </c>
      <c r="F74">
        <f t="shared" si="17"/>
        <v>5.7603870967741937</v>
      </c>
      <c r="H74">
        <f t="shared" si="13"/>
        <v>1.1673151750972721E-3</v>
      </c>
      <c r="I74">
        <f t="shared" si="14"/>
        <v>6.0606060606060996E-3</v>
      </c>
      <c r="J74">
        <f t="shared" si="15"/>
        <v>4.0257286793810021E-3</v>
      </c>
      <c r="K74">
        <f t="shared" si="16"/>
        <v>-4.8932908855088275E-3</v>
      </c>
      <c r="L74">
        <f t="shared" ref="L74:L137" si="20">J74-K74</f>
        <v>8.9190195648898296E-3</v>
      </c>
      <c r="M74">
        <f t="shared" ref="M74:M137" si="21">(J74-K74)^2</f>
        <v>7.9548909998887569E-5</v>
      </c>
      <c r="N74">
        <f t="shared" ref="N74:N137" si="22">D73*(1+K74)</f>
        <v>4.4246424714066732</v>
      </c>
      <c r="O74">
        <f t="shared" ref="O74:O137" si="23">(D74-N74)^2</f>
        <v>1.5727195741305087E-3</v>
      </c>
      <c r="P74">
        <f t="shared" si="12"/>
        <v>5.4903652309828521</v>
      </c>
      <c r="Q74">
        <f t="shared" ref="Q74:Q137" si="24">(D74-D73)^2</f>
        <v>3.2041000000000095E-4</v>
      </c>
      <c r="AA74">
        <f t="shared" si="18"/>
        <v>2.9669666970759855E-5</v>
      </c>
    </row>
    <row r="75" spans="1:27" x14ac:dyDescent="0.2">
      <c r="A75" s="1">
        <v>27987</v>
      </c>
      <c r="B75">
        <v>25.89</v>
      </c>
      <c r="C75">
        <v>33.299999999999997</v>
      </c>
      <c r="D75">
        <v>4.4325999999999999</v>
      </c>
      <c r="E75">
        <f t="shared" si="19"/>
        <v>4.1537739778182408</v>
      </c>
      <c r="F75">
        <f t="shared" si="17"/>
        <v>5.7012584009269975</v>
      </c>
      <c r="H75">
        <f t="shared" si="13"/>
        <v>6.2184220753984665E-3</v>
      </c>
      <c r="I75">
        <f t="shared" si="14"/>
        <v>3.0120481927708997E-3</v>
      </c>
      <c r="J75">
        <f t="shared" si="15"/>
        <v>-7.1007772775126821E-3</v>
      </c>
      <c r="K75">
        <f t="shared" si="16"/>
        <v>3.2063738826275667E-3</v>
      </c>
      <c r="L75">
        <f t="shared" si="20"/>
        <v>-1.0307151160140249E-2</v>
      </c>
      <c r="M75">
        <f t="shared" si="21"/>
        <v>1.0623736503798048E-4</v>
      </c>
      <c r="N75">
        <f t="shared" si="22"/>
        <v>4.4786142149242139</v>
      </c>
      <c r="O75">
        <f t="shared" si="23"/>
        <v>2.1173079750917566E-3</v>
      </c>
      <c r="P75">
        <f t="shared" ref="P75:P138" si="25">P74*(1+K75)</f>
        <v>5.5079693946655617</v>
      </c>
      <c r="Q75">
        <f t="shared" si="24"/>
        <v>1.0048899999999898E-3</v>
      </c>
      <c r="AA75">
        <f t="shared" si="18"/>
        <v>8.2594019971876518E-5</v>
      </c>
    </row>
    <row r="76" spans="1:27" x14ac:dyDescent="0.2">
      <c r="A76" s="1">
        <v>28018</v>
      </c>
      <c r="B76">
        <v>25.93</v>
      </c>
      <c r="C76">
        <v>33.4</v>
      </c>
      <c r="D76">
        <v>4.3802000000000003</v>
      </c>
      <c r="E76">
        <f t="shared" si="19"/>
        <v>4.1106455181532686</v>
      </c>
      <c r="F76">
        <f t="shared" si="17"/>
        <v>5.6420624758966449</v>
      </c>
      <c r="H76">
        <f t="shared" si="13"/>
        <v>1.5449980687523013E-3</v>
      </c>
      <c r="I76">
        <f t="shared" si="14"/>
        <v>3.0030030030030463E-3</v>
      </c>
      <c r="J76">
        <f t="shared" si="15"/>
        <v>-1.1821504308983322E-2</v>
      </c>
      <c r="K76">
        <f t="shared" si="16"/>
        <v>-1.4580049342507451E-3</v>
      </c>
      <c r="L76">
        <f t="shared" si="20"/>
        <v>-1.0363499374732577E-2</v>
      </c>
      <c r="M76">
        <f t="shared" si="21"/>
        <v>1.074021192900825E-4</v>
      </c>
      <c r="N76">
        <f t="shared" si="22"/>
        <v>4.4261372473284402</v>
      </c>
      <c r="O76">
        <f t="shared" si="23"/>
        <v>2.1102306921142538E-3</v>
      </c>
      <c r="P76">
        <f t="shared" si="25"/>
        <v>5.4999387481104369</v>
      </c>
      <c r="Q76">
        <f t="shared" si="24"/>
        <v>2.7457599999999539E-3</v>
      </c>
      <c r="AA76">
        <f t="shared" si="18"/>
        <v>1.4032600351163702E-4</v>
      </c>
    </row>
    <row r="77" spans="1:27" x14ac:dyDescent="0.2">
      <c r="A77" s="1">
        <v>28048</v>
      </c>
      <c r="B77">
        <v>26.3</v>
      </c>
      <c r="C77">
        <v>33.6</v>
      </c>
      <c r="D77">
        <v>4.2644000000000002</v>
      </c>
      <c r="E77">
        <f t="shared" si="19"/>
        <v>3.9692970342205318</v>
      </c>
      <c r="F77">
        <f t="shared" si="17"/>
        <v>5.4480547528517116</v>
      </c>
      <c r="H77">
        <f t="shared" si="13"/>
        <v>1.4269186270728929E-2</v>
      </c>
      <c r="I77">
        <f t="shared" si="14"/>
        <v>5.9880239520959666E-3</v>
      </c>
      <c r="J77">
        <f t="shared" si="15"/>
        <v>-2.6437148988630699E-2</v>
      </c>
      <c r="K77">
        <f t="shared" si="16"/>
        <v>8.2811623186329619E-3</v>
      </c>
      <c r="L77">
        <f t="shared" si="20"/>
        <v>-3.4718311307263661E-2</v>
      </c>
      <c r="M77">
        <f t="shared" si="21"/>
        <v>1.2053611400280717E-3</v>
      </c>
      <c r="N77">
        <f t="shared" si="22"/>
        <v>4.4164731471880767</v>
      </c>
      <c r="O77">
        <f t="shared" si="23"/>
        <v>2.3126242095686384E-2</v>
      </c>
      <c r="P77">
        <f t="shared" si="25"/>
        <v>5.5454846336260788</v>
      </c>
      <c r="Q77">
        <f t="shared" si="24"/>
        <v>1.3409640000000028E-2</v>
      </c>
      <c r="AA77">
        <f t="shared" si="18"/>
        <v>9.339218738735512E-4</v>
      </c>
    </row>
    <row r="78" spans="1:27" x14ac:dyDescent="0.2">
      <c r="A78" s="1">
        <v>28079</v>
      </c>
      <c r="B78">
        <v>26.5</v>
      </c>
      <c r="C78">
        <v>33.700000000000003</v>
      </c>
      <c r="D78">
        <v>4.2355</v>
      </c>
      <c r="E78">
        <f t="shared" si="19"/>
        <v>3.924287789757412</v>
      </c>
      <c r="F78">
        <f t="shared" si="17"/>
        <v>5.3862773584905668</v>
      </c>
      <c r="H78">
        <f t="shared" si="13"/>
        <v>7.6045627376426506E-3</v>
      </c>
      <c r="I78">
        <f t="shared" si="14"/>
        <v>2.9761904761904656E-3</v>
      </c>
      <c r="J78">
        <f t="shared" si="15"/>
        <v>-6.7770378013319865E-3</v>
      </c>
      <c r="K78">
        <f t="shared" si="16"/>
        <v>4.6283722614521849E-3</v>
      </c>
      <c r="L78">
        <f t="shared" si="20"/>
        <v>-1.1405410062784171E-2</v>
      </c>
      <c r="M78">
        <f t="shared" si="21"/>
        <v>1.3008337870025843E-4</v>
      </c>
      <c r="N78">
        <f t="shared" si="22"/>
        <v>4.2841372306717371</v>
      </c>
      <c r="O78">
        <f t="shared" si="23"/>
        <v>2.3655802074157629E-3</v>
      </c>
      <c r="P78">
        <f t="shared" si="25"/>
        <v>5.5711512008806627</v>
      </c>
      <c r="Q78">
        <f t="shared" si="24"/>
        <v>8.3521000000000853E-4</v>
      </c>
      <c r="AA78">
        <f t="shared" si="18"/>
        <v>8.7662203329381369E-5</v>
      </c>
    </row>
    <row r="79" spans="1:27" x14ac:dyDescent="0.2">
      <c r="A79" s="1">
        <v>28109</v>
      </c>
      <c r="B79">
        <v>26.54</v>
      </c>
      <c r="C79">
        <v>33.799999999999997</v>
      </c>
      <c r="D79">
        <v>4.1771000000000003</v>
      </c>
      <c r="E79">
        <f t="shared" si="19"/>
        <v>3.8758127785552801</v>
      </c>
      <c r="F79">
        <f t="shared" si="17"/>
        <v>5.3197430293896009</v>
      </c>
      <c r="H79">
        <f t="shared" si="13"/>
        <v>1.5094339622641062E-3</v>
      </c>
      <c r="I79">
        <f t="shared" si="14"/>
        <v>2.9673590504448732E-3</v>
      </c>
      <c r="J79">
        <f t="shared" si="15"/>
        <v>-1.3788218628261073E-2</v>
      </c>
      <c r="K79">
        <f t="shared" si="16"/>
        <v>-1.457925088180767E-3</v>
      </c>
      <c r="L79">
        <f t="shared" si="20"/>
        <v>-1.2330293540080306E-2</v>
      </c>
      <c r="M79">
        <f t="shared" si="21"/>
        <v>1.5203613878454612E-4</v>
      </c>
      <c r="N79">
        <f t="shared" si="22"/>
        <v>4.22932495828901</v>
      </c>
      <c r="O79">
        <f t="shared" si="23"/>
        <v>2.727446268288808E-3</v>
      </c>
      <c r="P79">
        <f t="shared" si="25"/>
        <v>5.5630288797748504</v>
      </c>
      <c r="Q79">
        <f t="shared" si="24"/>
        <v>3.4105599999999748E-3</v>
      </c>
      <c r="AA79">
        <f t="shared" si="18"/>
        <v>1.9079000832553675E-4</v>
      </c>
    </row>
    <row r="80" spans="1:27" x14ac:dyDescent="0.2">
      <c r="A80" s="1">
        <v>28140</v>
      </c>
      <c r="B80">
        <v>26.87</v>
      </c>
      <c r="C80">
        <v>34</v>
      </c>
      <c r="D80">
        <v>4.1963999999999997</v>
      </c>
      <c r="E80">
        <f t="shared" si="19"/>
        <v>3.868657344888085</v>
      </c>
      <c r="F80">
        <f t="shared" si="17"/>
        <v>5.3099218459248227</v>
      </c>
      <c r="H80">
        <f t="shared" si="13"/>
        <v>1.2434061793519247E-2</v>
      </c>
      <c r="I80">
        <f t="shared" si="14"/>
        <v>5.9171597633136397E-3</v>
      </c>
      <c r="J80">
        <f t="shared" si="15"/>
        <v>4.6204304421726405E-3</v>
      </c>
      <c r="K80">
        <f t="shared" si="16"/>
        <v>6.5169020302056069E-3</v>
      </c>
      <c r="L80">
        <f t="shared" si="20"/>
        <v>-1.8964715880329663E-3</v>
      </c>
      <c r="M80">
        <f t="shared" si="21"/>
        <v>3.5966044842162811E-6</v>
      </c>
      <c r="N80">
        <f t="shared" si="22"/>
        <v>4.2043217514703723</v>
      </c>
      <c r="O80">
        <f t="shared" si="23"/>
        <v>6.2754146358351439E-5</v>
      </c>
      <c r="P80">
        <f t="shared" si="25"/>
        <v>5.5992825939755475</v>
      </c>
      <c r="Q80">
        <f t="shared" si="24"/>
        <v>3.7248999999997794E-4</v>
      </c>
      <c r="AA80">
        <f t="shared" si="18"/>
        <v>1.5373594744429504E-6</v>
      </c>
    </row>
    <row r="81" spans="1:27" x14ac:dyDescent="0.2">
      <c r="A81" s="1">
        <v>28171</v>
      </c>
      <c r="B81">
        <v>27.21</v>
      </c>
      <c r="C81">
        <v>34.299999999999997</v>
      </c>
      <c r="D81">
        <v>4.2588999999999997</v>
      </c>
      <c r="E81">
        <f t="shared" si="19"/>
        <v>3.9114263506063938</v>
      </c>
      <c r="F81">
        <f t="shared" si="17"/>
        <v>5.3686244027930901</v>
      </c>
      <c r="H81">
        <f t="shared" si="13"/>
        <v>1.2653516933383013E-2</v>
      </c>
      <c r="I81">
        <f t="shared" si="14"/>
        <v>8.8235294117646745E-3</v>
      </c>
      <c r="J81">
        <f t="shared" si="15"/>
        <v>1.4893718425316838E-2</v>
      </c>
      <c r="K81">
        <f t="shared" si="16"/>
        <v>3.8299875216183388E-3</v>
      </c>
      <c r="L81">
        <f t="shared" si="20"/>
        <v>1.1063730903698499E-2</v>
      </c>
      <c r="M81">
        <f t="shared" si="21"/>
        <v>1.224061415094532E-4</v>
      </c>
      <c r="N81">
        <f t="shared" si="22"/>
        <v>4.2124721596357189</v>
      </c>
      <c r="O81">
        <f t="shared" si="23"/>
        <v>2.1555443608911439E-3</v>
      </c>
      <c r="P81">
        <f t="shared" si="25"/>
        <v>5.6207277764404884</v>
      </c>
      <c r="Q81">
        <f t="shared" si="24"/>
        <v>3.90625E-3</v>
      </c>
      <c r="AA81">
        <f t="shared" si="18"/>
        <v>1.5986904895679127E-4</v>
      </c>
    </row>
    <row r="82" spans="1:27" x14ac:dyDescent="0.2">
      <c r="A82" s="1">
        <v>28199</v>
      </c>
      <c r="B82">
        <v>27.46</v>
      </c>
      <c r="C82">
        <v>34.6</v>
      </c>
      <c r="D82">
        <v>4.2282999999999999</v>
      </c>
      <c r="E82">
        <f t="shared" si="19"/>
        <v>3.8816242742690661</v>
      </c>
      <c r="F82">
        <f t="shared" si="17"/>
        <v>5.327719592134013</v>
      </c>
      <c r="H82">
        <f t="shared" si="13"/>
        <v>9.1877986034545334E-3</v>
      </c>
      <c r="I82">
        <f t="shared" si="14"/>
        <v>8.7463556851312685E-3</v>
      </c>
      <c r="J82">
        <f t="shared" si="15"/>
        <v>-7.1849538613256714E-3</v>
      </c>
      <c r="K82">
        <f t="shared" si="16"/>
        <v>4.4144291832326488E-4</v>
      </c>
      <c r="L82">
        <f t="shared" si="20"/>
        <v>-7.6263967796489363E-3</v>
      </c>
      <c r="M82">
        <f t="shared" si="21"/>
        <v>5.8161927840639668E-5</v>
      </c>
      <c r="N82">
        <f t="shared" si="22"/>
        <v>4.260780061244847</v>
      </c>
      <c r="O82">
        <f t="shared" si="23"/>
        <v>1.0549543784690145E-3</v>
      </c>
      <c r="P82">
        <f t="shared" si="25"/>
        <v>5.6232090069132212</v>
      </c>
      <c r="Q82">
        <f t="shared" si="24"/>
        <v>9.3635999999998397E-4</v>
      </c>
      <c r="AA82">
        <f t="shared" si="18"/>
        <v>6.4139717914716868E-5</v>
      </c>
    </row>
    <row r="83" spans="1:27" x14ac:dyDescent="0.2">
      <c r="A83" s="1">
        <v>28230</v>
      </c>
      <c r="B83">
        <v>27.79</v>
      </c>
      <c r="C83">
        <v>34.799999999999997</v>
      </c>
      <c r="D83">
        <v>4.3745000000000003</v>
      </c>
      <c r="E83">
        <f t="shared" si="19"/>
        <v>3.9910875443376339</v>
      </c>
      <c r="F83">
        <f t="shared" si="17"/>
        <v>5.477963296149694</v>
      </c>
      <c r="H83">
        <f t="shared" si="13"/>
        <v>1.2017479970866551E-2</v>
      </c>
      <c r="I83">
        <f t="shared" si="14"/>
        <v>5.7803468208090791E-3</v>
      </c>
      <c r="J83">
        <f t="shared" si="15"/>
        <v>3.4576543764633705E-2</v>
      </c>
      <c r="K83">
        <f t="shared" si="16"/>
        <v>6.2371331500574723E-3</v>
      </c>
      <c r="L83">
        <f t="shared" si="20"/>
        <v>2.8339410614576233E-2</v>
      </c>
      <c r="M83">
        <f t="shared" si="21"/>
        <v>8.0312219398155605E-4</v>
      </c>
      <c r="N83">
        <f t="shared" si="22"/>
        <v>4.254672470098388</v>
      </c>
      <c r="O83">
        <f t="shared" si="23"/>
        <v>1.4358636922321784E-2</v>
      </c>
      <c r="P83">
        <f t="shared" si="25"/>
        <v>5.6582817102199412</v>
      </c>
      <c r="Q83">
        <f t="shared" si="24"/>
        <v>2.1374440000000095E-2</v>
      </c>
      <c r="AA83">
        <f t="shared" si="18"/>
        <v>9.8055108371296459E-4</v>
      </c>
    </row>
    <row r="84" spans="1:27" x14ac:dyDescent="0.2">
      <c r="A84" s="1">
        <v>28260</v>
      </c>
      <c r="B84">
        <v>28.13</v>
      </c>
      <c r="C84">
        <v>35</v>
      </c>
      <c r="D84">
        <v>4.3478000000000003</v>
      </c>
      <c r="E84">
        <f t="shared" si="19"/>
        <v>3.9413046569498755</v>
      </c>
      <c r="F84">
        <f t="shared" si="17"/>
        <v>5.4096338428723785</v>
      </c>
      <c r="H84">
        <f t="shared" si="13"/>
        <v>1.2234616768621809E-2</v>
      </c>
      <c r="I84">
        <f t="shared" si="14"/>
        <v>5.7471264367816577E-3</v>
      </c>
      <c r="J84">
        <f t="shared" si="15"/>
        <v>-6.1035546919647743E-3</v>
      </c>
      <c r="K84">
        <f t="shared" si="16"/>
        <v>6.4874903318401511E-3</v>
      </c>
      <c r="L84">
        <f t="shared" si="20"/>
        <v>-1.2591045023804925E-2</v>
      </c>
      <c r="M84">
        <f t="shared" si="21"/>
        <v>1.5853441479148279E-4</v>
      </c>
      <c r="N84">
        <f t="shared" si="22"/>
        <v>4.4028795264566352</v>
      </c>
      <c r="O84">
        <f t="shared" si="23"/>
        <v>3.0337542346871361E-3</v>
      </c>
      <c r="P84">
        <f t="shared" si="25"/>
        <v>5.6949897581098208</v>
      </c>
      <c r="Q84">
        <f t="shared" si="24"/>
        <v>7.1288999999999717E-4</v>
      </c>
      <c r="AA84">
        <f t="shared" si="18"/>
        <v>8.9713190128288967E-5</v>
      </c>
    </row>
    <row r="85" spans="1:27" x14ac:dyDescent="0.2">
      <c r="A85" s="1">
        <v>28291</v>
      </c>
      <c r="B85">
        <v>28.76</v>
      </c>
      <c r="C85">
        <v>35.200000000000003</v>
      </c>
      <c r="D85">
        <v>4.4248000000000003</v>
      </c>
      <c r="E85">
        <f t="shared" si="19"/>
        <v>3.9456591297436914</v>
      </c>
      <c r="F85">
        <f t="shared" si="17"/>
        <v>5.4156105702364403</v>
      </c>
      <c r="H85">
        <f t="shared" si="13"/>
        <v>2.2396018485602687E-2</v>
      </c>
      <c r="I85">
        <f t="shared" si="14"/>
        <v>5.7142857142857828E-3</v>
      </c>
      <c r="J85">
        <f t="shared" si="15"/>
        <v>1.7710106260637515E-2</v>
      </c>
      <c r="K85">
        <f t="shared" si="16"/>
        <v>1.6681732771316904E-2</v>
      </c>
      <c r="L85">
        <f t="shared" si="20"/>
        <v>1.0283734893206109E-3</v>
      </c>
      <c r="M85">
        <f t="shared" si="21"/>
        <v>1.0575520335374486E-6</v>
      </c>
      <c r="N85">
        <f t="shared" si="22"/>
        <v>4.4203288377431322</v>
      </c>
      <c r="O85">
        <f t="shared" si="23"/>
        <v>1.9991291927241443E-5</v>
      </c>
      <c r="P85">
        <f t="shared" si="25"/>
        <v>5.7899920553899955</v>
      </c>
      <c r="Q85">
        <f t="shared" si="24"/>
        <v>5.9289999999999933E-3</v>
      </c>
      <c r="AA85">
        <f t="shared" si="18"/>
        <v>1.0104034407127953E-4</v>
      </c>
    </row>
    <row r="86" spans="1:27" x14ac:dyDescent="0.2">
      <c r="A86" s="1">
        <v>28321</v>
      </c>
      <c r="B86">
        <v>29.02</v>
      </c>
      <c r="C86">
        <v>35.4</v>
      </c>
      <c r="D86">
        <v>4.3975</v>
      </c>
      <c r="E86">
        <f t="shared" si="19"/>
        <v>3.908263512848281</v>
      </c>
      <c r="F86">
        <f t="shared" si="17"/>
        <v>5.3642832529290141</v>
      </c>
      <c r="H86">
        <f t="shared" si="13"/>
        <v>9.0403337969400255E-3</v>
      </c>
      <c r="I86">
        <f t="shared" si="14"/>
        <v>5.6818181818181213E-3</v>
      </c>
      <c r="J86">
        <f t="shared" si="15"/>
        <v>-6.1697703851022467E-3</v>
      </c>
      <c r="K86">
        <f t="shared" si="16"/>
        <v>3.3585156151219042E-3</v>
      </c>
      <c r="L86">
        <f t="shared" si="20"/>
        <v>-9.528286000224151E-3</v>
      </c>
      <c r="M86">
        <f t="shared" si="21"/>
        <v>9.078823410206755E-5</v>
      </c>
      <c r="N86">
        <f t="shared" si="22"/>
        <v>4.4396607598937914</v>
      </c>
      <c r="O86">
        <f t="shared" si="23"/>
        <v>1.7775296748219313E-3</v>
      </c>
      <c r="P86">
        <f t="shared" si="25"/>
        <v>5.8094378341194544</v>
      </c>
      <c r="Q86">
        <f t="shared" si="24"/>
        <v>7.4529000000001769E-4</v>
      </c>
      <c r="AA86">
        <f t="shared" si="18"/>
        <v>6.7587218319715566E-5</v>
      </c>
    </row>
    <row r="87" spans="1:27" x14ac:dyDescent="0.2">
      <c r="A87" s="1">
        <v>28352</v>
      </c>
      <c r="B87">
        <v>29.1</v>
      </c>
      <c r="C87">
        <v>35.5</v>
      </c>
      <c r="D87">
        <v>4.4013999999999998</v>
      </c>
      <c r="E87">
        <f t="shared" si="19"/>
        <v>3.9119954344624439</v>
      </c>
      <c r="F87">
        <f t="shared" si="17"/>
        <v>5.369405498281786</v>
      </c>
      <c r="H87">
        <f t="shared" si="13"/>
        <v>2.7567195037905279E-3</v>
      </c>
      <c r="I87">
        <f t="shared" si="14"/>
        <v>2.8248587570622874E-3</v>
      </c>
      <c r="J87">
        <f t="shared" si="15"/>
        <v>8.8686753837396992E-4</v>
      </c>
      <c r="K87">
        <f t="shared" si="16"/>
        <v>-6.8139253271759515E-5</v>
      </c>
      <c r="L87">
        <f t="shared" si="20"/>
        <v>9.5500679164572944E-4</v>
      </c>
      <c r="M87">
        <f t="shared" si="21"/>
        <v>9.1203797208946966E-7</v>
      </c>
      <c r="N87">
        <f t="shared" si="22"/>
        <v>4.3972003576337375</v>
      </c>
      <c r="O87">
        <f t="shared" si="23"/>
        <v>1.7636996004504758E-5</v>
      </c>
      <c r="P87">
        <f t="shared" si="25"/>
        <v>5.8090419833635085</v>
      </c>
      <c r="Q87">
        <f t="shared" si="24"/>
        <v>1.5209999999998382E-5</v>
      </c>
      <c r="AA87">
        <f t="shared" si="18"/>
        <v>7.7029997364611273E-8</v>
      </c>
    </row>
    <row r="88" spans="1:27" x14ac:dyDescent="0.2">
      <c r="A88" s="1">
        <v>28383</v>
      </c>
      <c r="B88">
        <v>29.4</v>
      </c>
      <c r="C88">
        <v>35.700000000000003</v>
      </c>
      <c r="D88">
        <v>4.8638000000000003</v>
      </c>
      <c r="E88">
        <f t="shared" si="19"/>
        <v>4.3029740816326543</v>
      </c>
      <c r="F88">
        <f t="shared" si="17"/>
        <v>5.9060428571428591</v>
      </c>
      <c r="H88">
        <f t="shared" si="13"/>
        <v>1.0309278350515427E-2</v>
      </c>
      <c r="I88">
        <f t="shared" si="14"/>
        <v>5.6338028169014009E-3</v>
      </c>
      <c r="J88">
        <f t="shared" si="15"/>
        <v>0.10505748171036511</v>
      </c>
      <c r="K88">
        <f t="shared" si="16"/>
        <v>4.6754755336140263E-3</v>
      </c>
      <c r="L88">
        <f t="shared" si="20"/>
        <v>0.10038200617675108</v>
      </c>
      <c r="M88">
        <f t="shared" si="21"/>
        <v>1.0076547164069293E-2</v>
      </c>
      <c r="N88">
        <f t="shared" si="22"/>
        <v>4.4219786380136483</v>
      </c>
      <c r="O88">
        <f t="shared" si="23"/>
        <v>0.19520611590747511</v>
      </c>
      <c r="P88">
        <f t="shared" si="25"/>
        <v>5.8362020170304616</v>
      </c>
      <c r="Q88">
        <f t="shared" si="24"/>
        <v>0.21381376000000055</v>
      </c>
      <c r="AA88">
        <f t="shared" si="18"/>
        <v>1.0496389214431629E-2</v>
      </c>
    </row>
    <row r="89" spans="1:27" x14ac:dyDescent="0.2">
      <c r="A89" s="1">
        <v>28413</v>
      </c>
      <c r="B89">
        <v>29.57</v>
      </c>
      <c r="C89">
        <v>35.799999999999997</v>
      </c>
      <c r="D89">
        <v>4.8053999999999997</v>
      </c>
      <c r="E89">
        <f t="shared" si="19"/>
        <v>4.2387068554036409</v>
      </c>
      <c r="F89">
        <f t="shared" si="17"/>
        <v>5.8178329387893122</v>
      </c>
      <c r="H89">
        <f t="shared" si="13"/>
        <v>5.7823129251701744E-3</v>
      </c>
      <c r="I89">
        <f t="shared" si="14"/>
        <v>2.8011204481790397E-3</v>
      </c>
      <c r="J89">
        <f t="shared" si="15"/>
        <v>-1.2007072659237727E-2</v>
      </c>
      <c r="K89">
        <f t="shared" si="16"/>
        <v>2.9811924769911347E-3</v>
      </c>
      <c r="L89">
        <f t="shared" si="20"/>
        <v>-1.4988265136228862E-2</v>
      </c>
      <c r="M89">
        <f t="shared" si="21"/>
        <v>2.2464809179389359E-4</v>
      </c>
      <c r="N89">
        <f t="shared" si="22"/>
        <v>4.8782999239695899</v>
      </c>
      <c r="O89">
        <f t="shared" si="23"/>
        <v>5.3143989147720347E-3</v>
      </c>
      <c r="P89">
        <f t="shared" si="25"/>
        <v>5.853600858577833</v>
      </c>
      <c r="Q89">
        <f t="shared" si="24"/>
        <v>3.4105600000000785E-3</v>
      </c>
      <c r="AA89">
        <f t="shared" si="18"/>
        <v>1.9320046007258762E-4</v>
      </c>
    </row>
    <row r="90" spans="1:27" x14ac:dyDescent="0.2">
      <c r="A90" s="1">
        <v>28444</v>
      </c>
      <c r="B90">
        <v>29.81</v>
      </c>
      <c r="C90">
        <v>35.9</v>
      </c>
      <c r="D90">
        <v>4.7961999999999998</v>
      </c>
      <c r="E90">
        <f t="shared" si="19"/>
        <v>4.2082535007427984</v>
      </c>
      <c r="F90">
        <f t="shared" si="17"/>
        <v>5.7760342167058027</v>
      </c>
      <c r="H90">
        <f t="shared" si="13"/>
        <v>8.1163341224212981E-3</v>
      </c>
      <c r="I90">
        <f t="shared" si="14"/>
        <v>2.7932960893854997E-3</v>
      </c>
      <c r="J90">
        <f t="shared" si="15"/>
        <v>-1.9145128397219935E-3</v>
      </c>
      <c r="K90">
        <f t="shared" si="16"/>
        <v>5.3230380330357985E-3</v>
      </c>
      <c r="L90">
        <f t="shared" si="20"/>
        <v>-7.237550872757792E-3</v>
      </c>
      <c r="M90">
        <f t="shared" si="21"/>
        <v>5.2382142635757075E-5</v>
      </c>
      <c r="N90">
        <f t="shared" si="22"/>
        <v>4.8309793269639503</v>
      </c>
      <c r="O90">
        <f t="shared" si="23"/>
        <v>1.2096015840653725E-3</v>
      </c>
      <c r="P90">
        <f t="shared" si="25"/>
        <v>5.884759798578254</v>
      </c>
      <c r="Q90">
        <f t="shared" si="24"/>
        <v>8.4639999999997699E-5</v>
      </c>
      <c r="AA90">
        <f t="shared" si="18"/>
        <v>2.2969234302615341E-5</v>
      </c>
    </row>
    <row r="91" spans="1:27" x14ac:dyDescent="0.2">
      <c r="A91" s="1">
        <v>28474</v>
      </c>
      <c r="B91">
        <v>30</v>
      </c>
      <c r="C91">
        <v>36.1</v>
      </c>
      <c r="D91">
        <v>4.7938999999999998</v>
      </c>
      <c r="E91">
        <f t="shared" si="19"/>
        <v>4.2028806142857134</v>
      </c>
      <c r="F91">
        <f t="shared" si="17"/>
        <v>5.7686596666666663</v>
      </c>
      <c r="H91">
        <f t="shared" si="13"/>
        <v>6.373700100637425E-3</v>
      </c>
      <c r="I91">
        <f t="shared" si="14"/>
        <v>5.5710306406686616E-3</v>
      </c>
      <c r="J91">
        <f t="shared" si="15"/>
        <v>-4.7954630749347249E-4</v>
      </c>
      <c r="K91">
        <f t="shared" si="16"/>
        <v>8.0266945996876338E-4</v>
      </c>
      <c r="L91">
        <f t="shared" si="20"/>
        <v>-1.2822157674622359E-3</v>
      </c>
      <c r="M91">
        <f t="shared" si="21"/>
        <v>1.6440772743287705E-6</v>
      </c>
      <c r="N91">
        <f t="shared" si="22"/>
        <v>4.8000497632639023</v>
      </c>
      <c r="O91">
        <f t="shared" si="23"/>
        <v>3.7819588202044551E-5</v>
      </c>
      <c r="P91">
        <f t="shared" si="25"/>
        <v>5.8894833155478246</v>
      </c>
      <c r="Q91">
        <f t="shared" si="24"/>
        <v>5.2899999999998562E-6</v>
      </c>
      <c r="AA91">
        <f t="shared" si="18"/>
        <v>2.1180031765970036E-6</v>
      </c>
    </row>
    <row r="92" spans="1:27" x14ac:dyDescent="0.2">
      <c r="A92" s="1">
        <v>28505</v>
      </c>
      <c r="B92">
        <v>30.63</v>
      </c>
      <c r="C92">
        <v>36.299999999999997</v>
      </c>
      <c r="D92">
        <v>4.6970000000000001</v>
      </c>
      <c r="E92">
        <f t="shared" si="19"/>
        <v>4.0555739471106751</v>
      </c>
      <c r="F92">
        <f t="shared" si="17"/>
        <v>5.5664740450538686</v>
      </c>
      <c r="H92">
        <f t="shared" si="13"/>
        <v>2.0999999999999908E-2</v>
      </c>
      <c r="I92">
        <f t="shared" si="14"/>
        <v>5.5401662049860967E-3</v>
      </c>
      <c r="J92">
        <f t="shared" si="15"/>
        <v>-2.0213187592565518E-2</v>
      </c>
      <c r="K92">
        <f t="shared" si="16"/>
        <v>1.5459833795013811E-2</v>
      </c>
      <c r="L92">
        <f t="shared" si="20"/>
        <v>-3.5673021387579329E-2</v>
      </c>
      <c r="M92">
        <f t="shared" si="21"/>
        <v>1.2725644549186922E-3</v>
      </c>
      <c r="N92">
        <f t="shared" si="22"/>
        <v>4.8680128972299164</v>
      </c>
      <c r="O92">
        <f t="shared" si="23"/>
        <v>2.9245411018969915E-2</v>
      </c>
      <c r="P92">
        <f t="shared" si="25"/>
        <v>5.9805337487447012</v>
      </c>
      <c r="Q92">
        <f t="shared" si="24"/>
        <v>9.3896099999999545E-3</v>
      </c>
      <c r="AA92">
        <f t="shared" si="18"/>
        <v>7.4841616357277524E-4</v>
      </c>
    </row>
    <row r="93" spans="1:27" x14ac:dyDescent="0.2">
      <c r="A93" s="1">
        <v>28536</v>
      </c>
      <c r="B93">
        <v>30.98</v>
      </c>
      <c r="C93">
        <v>36.5</v>
      </c>
      <c r="D93">
        <v>4.6577000000000002</v>
      </c>
      <c r="E93">
        <f t="shared" si="19"/>
        <v>3.9981133219588672</v>
      </c>
      <c r="F93">
        <f t="shared" si="17"/>
        <v>5.4876065203357012</v>
      </c>
      <c r="H93">
        <f t="shared" si="13"/>
        <v>1.1426705843943896E-2</v>
      </c>
      <c r="I93">
        <f t="shared" si="14"/>
        <v>5.5096418732782926E-3</v>
      </c>
      <c r="J93">
        <f t="shared" si="15"/>
        <v>-8.3670427932722724E-3</v>
      </c>
      <c r="K93">
        <f t="shared" si="16"/>
        <v>5.9170639706656036E-3</v>
      </c>
      <c r="L93">
        <f t="shared" si="20"/>
        <v>-1.4284106763937876E-2</v>
      </c>
      <c r="M93">
        <f t="shared" si="21"/>
        <v>2.0403570604357577E-4</v>
      </c>
      <c r="N93">
        <f t="shared" si="22"/>
        <v>4.7247924494702165</v>
      </c>
      <c r="O93">
        <f t="shared" si="23"/>
        <v>4.5013967759135283E-3</v>
      </c>
      <c r="P93">
        <f t="shared" si="25"/>
        <v>6.0159209495147481</v>
      </c>
      <c r="Q93">
        <f t="shared" si="24"/>
        <v>1.5444899999999915E-3</v>
      </c>
      <c r="AA93">
        <f t="shared" si="18"/>
        <v>1.3213821086395665E-4</v>
      </c>
    </row>
    <row r="94" spans="1:27" x14ac:dyDescent="0.2">
      <c r="A94" s="1">
        <v>28564</v>
      </c>
      <c r="B94">
        <v>30.99</v>
      </c>
      <c r="C94">
        <v>36.799999999999997</v>
      </c>
      <c r="D94">
        <v>4.6447000000000003</v>
      </c>
      <c r="E94">
        <f t="shared" si="19"/>
        <v>4.0184266629788405</v>
      </c>
      <c r="F94">
        <f t="shared" si="17"/>
        <v>5.515487576637625</v>
      </c>
      <c r="H94">
        <f t="shared" si="13"/>
        <v>3.2278889606196515E-4</v>
      </c>
      <c r="I94">
        <f t="shared" si="14"/>
        <v>8.219178082191636E-3</v>
      </c>
      <c r="J94">
        <f t="shared" si="15"/>
        <v>-2.7910771410781798E-3</v>
      </c>
      <c r="K94">
        <f t="shared" si="16"/>
        <v>-7.8963891861296709E-3</v>
      </c>
      <c r="L94">
        <f t="shared" si="20"/>
        <v>5.1053120450514911E-3</v>
      </c>
      <c r="M94">
        <f t="shared" si="21"/>
        <v>2.6064211077347837E-5</v>
      </c>
      <c r="N94">
        <f t="shared" si="22"/>
        <v>4.6209209880877644</v>
      </c>
      <c r="O94">
        <f t="shared" si="23"/>
        <v>5.6544140752225484E-4</v>
      </c>
      <c r="P94">
        <f t="shared" si="25"/>
        <v>5.9684168963843893</v>
      </c>
      <c r="Q94">
        <f t="shared" si="24"/>
        <v>1.6899999999999741E-4</v>
      </c>
      <c r="AA94">
        <f t="shared" si="18"/>
        <v>1.1239390286577343E-8</v>
      </c>
    </row>
    <row r="95" spans="1:27" x14ac:dyDescent="0.2">
      <c r="A95" s="1">
        <v>28595</v>
      </c>
      <c r="B95">
        <v>31.19</v>
      </c>
      <c r="C95">
        <v>37.1</v>
      </c>
      <c r="D95">
        <v>4.5830000000000002</v>
      </c>
      <c r="E95">
        <f t="shared" si="19"/>
        <v>3.9717374158384096</v>
      </c>
      <c r="F95">
        <f t="shared" si="17"/>
        <v>5.4514042962487981</v>
      </c>
      <c r="H95">
        <f t="shared" si="13"/>
        <v>6.4536947402389355E-3</v>
      </c>
      <c r="I95">
        <f t="shared" si="14"/>
        <v>8.152173913043681E-3</v>
      </c>
      <c r="J95">
        <f t="shared" si="15"/>
        <v>-1.3283958059724044E-2</v>
      </c>
      <c r="K95">
        <f t="shared" si="16"/>
        <v>-1.6984791728047455E-3</v>
      </c>
      <c r="L95">
        <f t="shared" si="20"/>
        <v>-1.1585478886919298E-2</v>
      </c>
      <c r="M95">
        <f t="shared" si="21"/>
        <v>1.3422332103925282E-4</v>
      </c>
      <c r="N95">
        <f t="shared" si="22"/>
        <v>4.6368110737860739</v>
      </c>
      <c r="O95">
        <f t="shared" si="23"/>
        <v>2.8956316620102735E-3</v>
      </c>
      <c r="P95">
        <f t="shared" si="25"/>
        <v>5.9582796645912648</v>
      </c>
      <c r="Q95">
        <f t="shared" si="24"/>
        <v>3.8068900000000107E-3</v>
      </c>
      <c r="AA95">
        <f t="shared" si="18"/>
        <v>1.744296556942212E-4</v>
      </c>
    </row>
    <row r="96" spans="1:27" x14ac:dyDescent="0.2">
      <c r="A96" s="1">
        <v>28625</v>
      </c>
      <c r="B96">
        <v>31.36</v>
      </c>
      <c r="C96">
        <v>37.5</v>
      </c>
      <c r="D96">
        <v>4.6338999999999997</v>
      </c>
      <c r="E96">
        <f t="shared" si="19"/>
        <v>4.0371418321792989</v>
      </c>
      <c r="F96">
        <f t="shared" si="17"/>
        <v>5.5411750637755093</v>
      </c>
      <c r="H96">
        <f t="shared" si="13"/>
        <v>5.4504648925937094E-3</v>
      </c>
      <c r="I96">
        <f t="shared" si="14"/>
        <v>1.0781671159029615E-2</v>
      </c>
      <c r="J96">
        <f t="shared" si="15"/>
        <v>1.1106262273619771E-2</v>
      </c>
      <c r="K96">
        <f t="shared" si="16"/>
        <v>-5.3312062664359061E-3</v>
      </c>
      <c r="L96">
        <f t="shared" si="20"/>
        <v>1.6437468540055677E-2</v>
      </c>
      <c r="M96">
        <f t="shared" si="21"/>
        <v>2.7019037200532012E-4</v>
      </c>
      <c r="N96">
        <f t="shared" si="22"/>
        <v>4.5585670816809243</v>
      </c>
      <c r="O96">
        <f t="shared" si="23"/>
        <v>5.6750485824684869E-3</v>
      </c>
      <c r="P96">
        <f t="shared" si="25"/>
        <v>5.9265148467062181</v>
      </c>
      <c r="Q96">
        <f t="shared" si="24"/>
        <v>2.5908099999999491E-3</v>
      </c>
      <c r="AA96">
        <f t="shared" si="18"/>
        <v>1.6159010840009107E-4</v>
      </c>
    </row>
    <row r="97" spans="1:27" x14ac:dyDescent="0.2">
      <c r="A97" s="1">
        <v>28656</v>
      </c>
      <c r="B97">
        <v>31.39</v>
      </c>
      <c r="C97">
        <v>37.9</v>
      </c>
      <c r="D97">
        <v>4.6253000000000002</v>
      </c>
      <c r="E97">
        <f t="shared" si="19"/>
        <v>4.0687399854366717</v>
      </c>
      <c r="F97">
        <f t="shared" si="17"/>
        <v>5.5845450780503345</v>
      </c>
      <c r="H97">
        <f t="shared" si="13"/>
        <v>9.5663265306122902E-4</v>
      </c>
      <c r="I97">
        <f t="shared" si="14"/>
        <v>1.0666666666666602E-2</v>
      </c>
      <c r="J97">
        <f t="shared" si="15"/>
        <v>-1.8558881287898954E-3</v>
      </c>
      <c r="K97">
        <f t="shared" si="16"/>
        <v>-9.7100340136053731E-3</v>
      </c>
      <c r="L97">
        <f t="shared" si="20"/>
        <v>7.8541458848154777E-3</v>
      </c>
      <c r="M97">
        <f t="shared" si="21"/>
        <v>6.1687607579963901E-5</v>
      </c>
      <c r="N97">
        <f t="shared" si="22"/>
        <v>4.5889046733843539</v>
      </c>
      <c r="O97">
        <f t="shared" si="23"/>
        <v>1.3246197994595693E-3</v>
      </c>
      <c r="P97">
        <f t="shared" si="25"/>
        <v>5.8689681859625633</v>
      </c>
      <c r="Q97">
        <f t="shared" si="24"/>
        <v>7.3959999999991343E-5</v>
      </c>
      <c r="AA97">
        <f t="shared" si="18"/>
        <v>2.5357843068863111E-6</v>
      </c>
    </row>
    <row r="98" spans="1:27" x14ac:dyDescent="0.2">
      <c r="A98" s="1">
        <v>28686</v>
      </c>
      <c r="B98">
        <v>31.52</v>
      </c>
      <c r="C98">
        <v>38.200000000000003</v>
      </c>
      <c r="D98">
        <v>4.5269000000000004</v>
      </c>
      <c r="E98">
        <f t="shared" si="19"/>
        <v>3.9971476522842644</v>
      </c>
      <c r="F98">
        <f t="shared" si="17"/>
        <v>5.48628109137056</v>
      </c>
      <c r="H98">
        <f t="shared" si="13"/>
        <v>4.1414463204842988E-3</v>
      </c>
      <c r="I98">
        <f t="shared" si="14"/>
        <v>7.9155672823221224E-3</v>
      </c>
      <c r="J98">
        <f t="shared" si="15"/>
        <v>-2.1274295721358527E-2</v>
      </c>
      <c r="K98">
        <f t="shared" si="16"/>
        <v>-3.7741209618378235E-3</v>
      </c>
      <c r="L98">
        <f t="shared" si="20"/>
        <v>-1.7500174759520704E-2</v>
      </c>
      <c r="M98">
        <f t="shared" si="21"/>
        <v>3.062561166137655E-4</v>
      </c>
      <c r="N98">
        <f t="shared" si="22"/>
        <v>4.6078435583152118</v>
      </c>
      <c r="O98">
        <f t="shared" si="23"/>
        <v>6.5518596327280255E-3</v>
      </c>
      <c r="P98">
        <f t="shared" si="25"/>
        <v>5.8468179901075628</v>
      </c>
      <c r="Q98">
        <f t="shared" si="24"/>
        <v>9.6825599999999651E-3</v>
      </c>
      <c r="AA98">
        <f t="shared" si="18"/>
        <v>4.1306583264181856E-4</v>
      </c>
    </row>
    <row r="99" spans="1:27" x14ac:dyDescent="0.2">
      <c r="A99" s="1">
        <v>28717</v>
      </c>
      <c r="B99">
        <v>31.5</v>
      </c>
      <c r="C99">
        <v>38.299999999999997</v>
      </c>
      <c r="D99">
        <v>4.4199000000000002</v>
      </c>
      <c r="E99">
        <f t="shared" si="19"/>
        <v>3.9153699183673472</v>
      </c>
      <c r="F99">
        <f t="shared" si="17"/>
        <v>5.3740371428571434</v>
      </c>
      <c r="H99">
        <f t="shared" si="13"/>
        <v>-6.3451776649747771E-4</v>
      </c>
      <c r="I99">
        <f t="shared" si="14"/>
        <v>2.6178010471202828E-3</v>
      </c>
      <c r="J99">
        <f t="shared" si="15"/>
        <v>-2.3636484128211399E-2</v>
      </c>
      <c r="K99">
        <f t="shared" si="16"/>
        <v>-3.2523188136177605E-3</v>
      </c>
      <c r="L99">
        <f t="shared" si="20"/>
        <v>-2.0384165314593639E-2</v>
      </c>
      <c r="M99">
        <f t="shared" si="21"/>
        <v>4.1551419557268236E-4</v>
      </c>
      <c r="N99">
        <f t="shared" si="22"/>
        <v>4.512177077962634</v>
      </c>
      <c r="O99">
        <f t="shared" si="23"/>
        <v>8.5150591173220047E-3</v>
      </c>
      <c r="P99">
        <f t="shared" si="25"/>
        <v>5.8278022739585369</v>
      </c>
      <c r="Q99">
        <f t="shared" si="24"/>
        <v>1.1449000000000044E-2</v>
      </c>
      <c r="AA99">
        <f t="shared" si="18"/>
        <v>5.2467572150946714E-4</v>
      </c>
    </row>
    <row r="100" spans="1:27" x14ac:dyDescent="0.2">
      <c r="A100" s="1">
        <v>28748</v>
      </c>
      <c r="B100">
        <v>31.72</v>
      </c>
      <c r="C100">
        <v>38.6</v>
      </c>
      <c r="D100">
        <v>4.4619999999999997</v>
      </c>
      <c r="E100">
        <f t="shared" si="19"/>
        <v>3.9559958566024127</v>
      </c>
      <c r="F100">
        <f t="shared" si="17"/>
        <v>5.4297982345523321</v>
      </c>
      <c r="H100">
        <f t="shared" si="13"/>
        <v>6.9841269841268705E-3</v>
      </c>
      <c r="I100">
        <f t="shared" si="14"/>
        <v>7.8328981723239099E-3</v>
      </c>
      <c r="J100">
        <f t="shared" si="15"/>
        <v>9.5251023778817334E-3</v>
      </c>
      <c r="K100">
        <f t="shared" si="16"/>
        <v>-8.4877118819703945E-4</v>
      </c>
      <c r="L100">
        <f t="shared" si="20"/>
        <v>1.0373873566078773E-2</v>
      </c>
      <c r="M100">
        <f t="shared" si="21"/>
        <v>1.0761725276498792E-4</v>
      </c>
      <c r="N100">
        <f t="shared" si="22"/>
        <v>4.416148516225288</v>
      </c>
      <c r="O100">
        <f t="shared" si="23"/>
        <v>2.1023585643426511E-3</v>
      </c>
      <c r="P100">
        <f t="shared" si="25"/>
        <v>5.8228558032978919</v>
      </c>
      <c r="Q100">
        <f t="shared" si="24"/>
        <v>1.7724099999999647E-3</v>
      </c>
      <c r="AA100">
        <f t="shared" si="18"/>
        <v>8.5456958677885737E-5</v>
      </c>
    </row>
    <row r="101" spans="1:27" x14ac:dyDescent="0.2">
      <c r="A101" s="1">
        <v>28778</v>
      </c>
      <c r="B101">
        <v>31.89</v>
      </c>
      <c r="C101">
        <v>39</v>
      </c>
      <c r="D101">
        <v>4.3689999999999998</v>
      </c>
      <c r="E101">
        <f t="shared" si="19"/>
        <v>3.8928195135062484</v>
      </c>
      <c r="F101">
        <f t="shared" si="17"/>
        <v>5.3430856067732826</v>
      </c>
      <c r="H101">
        <f t="shared" si="13"/>
        <v>5.3593947036569833E-3</v>
      </c>
      <c r="I101">
        <f t="shared" si="14"/>
        <v>1.0362694300518172E-2</v>
      </c>
      <c r="J101">
        <f t="shared" si="15"/>
        <v>-2.0842671447781291E-2</v>
      </c>
      <c r="K101">
        <f t="shared" si="16"/>
        <v>-5.0032995968611882E-3</v>
      </c>
      <c r="L101">
        <f t="shared" si="20"/>
        <v>-1.5839371850920103E-2</v>
      </c>
      <c r="M101">
        <f t="shared" si="21"/>
        <v>2.5088570063172013E-4</v>
      </c>
      <c r="N101">
        <f t="shared" si="22"/>
        <v>4.4396752771988055</v>
      </c>
      <c r="O101">
        <f t="shared" si="23"/>
        <v>4.9949948071280293E-3</v>
      </c>
      <c r="P101">
        <f t="shared" si="25"/>
        <v>5.7937223112046707</v>
      </c>
      <c r="Q101">
        <f t="shared" si="24"/>
        <v>8.6489999999999952E-3</v>
      </c>
      <c r="AA101">
        <f t="shared" si="18"/>
        <v>3.7539519241964006E-4</v>
      </c>
    </row>
    <row r="102" spans="1:27" x14ac:dyDescent="0.2">
      <c r="A102" s="1">
        <v>28809</v>
      </c>
      <c r="B102">
        <v>32.020000000000003</v>
      </c>
      <c r="C102">
        <v>39.1</v>
      </c>
      <c r="D102">
        <v>4.335</v>
      </c>
      <c r="E102">
        <f t="shared" si="19"/>
        <v>3.8567071919336127</v>
      </c>
      <c r="F102">
        <f t="shared" si="17"/>
        <v>5.2935196752029983</v>
      </c>
      <c r="H102">
        <f t="shared" si="13"/>
        <v>4.0765130134838845E-3</v>
      </c>
      <c r="I102">
        <f t="shared" si="14"/>
        <v>2.564102564102555E-3</v>
      </c>
      <c r="J102">
        <f t="shared" si="15"/>
        <v>-7.7821011673151474E-3</v>
      </c>
      <c r="K102">
        <f t="shared" si="16"/>
        <v>1.5124104493813295E-3</v>
      </c>
      <c r="L102">
        <f t="shared" si="20"/>
        <v>-9.294511616696477E-3</v>
      </c>
      <c r="M102">
        <f t="shared" si="21"/>
        <v>8.6387946192905763E-5</v>
      </c>
      <c r="N102">
        <f t="shared" si="22"/>
        <v>4.3756077212533464</v>
      </c>
      <c r="O102">
        <f t="shared" si="23"/>
        <v>1.6489870253894841E-3</v>
      </c>
      <c r="P102">
        <f t="shared" si="25"/>
        <v>5.8024847973689502</v>
      </c>
      <c r="Q102">
        <f t="shared" si="24"/>
        <v>1.1559999999999869E-3</v>
      </c>
      <c r="AA102">
        <f t="shared" si="18"/>
        <v>8.2021521640177647E-5</v>
      </c>
    </row>
    <row r="103" spans="1:27" x14ac:dyDescent="0.2">
      <c r="A103" s="1">
        <v>28839</v>
      </c>
      <c r="B103">
        <v>32.22</v>
      </c>
      <c r="C103">
        <v>39.299999999999997</v>
      </c>
      <c r="D103">
        <v>4.4305000000000003</v>
      </c>
      <c r="E103">
        <f t="shared" si="19"/>
        <v>3.9372400239425374</v>
      </c>
      <c r="F103">
        <f t="shared" si="17"/>
        <v>5.4040549348230913</v>
      </c>
      <c r="H103">
        <f t="shared" si="13"/>
        <v>6.2460961898811451E-3</v>
      </c>
      <c r="I103">
        <f t="shared" si="14"/>
        <v>5.1150895140663621E-3</v>
      </c>
      <c r="J103">
        <f t="shared" si="15"/>
        <v>2.2029988465974704E-2</v>
      </c>
      <c r="K103">
        <f t="shared" si="16"/>
        <v>1.131006675814783E-3</v>
      </c>
      <c r="L103">
        <f t="shared" si="20"/>
        <v>2.0898981790159921E-2</v>
      </c>
      <c r="M103">
        <f t="shared" si="21"/>
        <v>4.3676743986543597E-4</v>
      </c>
      <c r="N103">
        <f t="shared" si="22"/>
        <v>4.3399029139396568</v>
      </c>
      <c r="O103">
        <f t="shared" si="23"/>
        <v>8.2078320026252975E-3</v>
      </c>
      <c r="P103">
        <f t="shared" si="25"/>
        <v>5.8090474464110882</v>
      </c>
      <c r="Q103">
        <f t="shared" si="24"/>
        <v>9.1202500000000693E-3</v>
      </c>
      <c r="AA103">
        <f t="shared" si="18"/>
        <v>4.3748004045691849E-4</v>
      </c>
    </row>
    <row r="104" spans="1:27" x14ac:dyDescent="0.2">
      <c r="A104" s="1">
        <v>28870</v>
      </c>
      <c r="B104">
        <v>32.43</v>
      </c>
      <c r="C104">
        <v>39.700000000000003</v>
      </c>
      <c r="D104">
        <v>4.3360000000000003</v>
      </c>
      <c r="E104">
        <f t="shared" si="19"/>
        <v>3.8672742169948457</v>
      </c>
      <c r="F104">
        <f t="shared" si="17"/>
        <v>5.3080234350909654</v>
      </c>
      <c r="H104">
        <f t="shared" si="13"/>
        <v>6.5176908752329066E-3</v>
      </c>
      <c r="I104">
        <f t="shared" si="14"/>
        <v>1.0178117048346147E-2</v>
      </c>
      <c r="J104">
        <f t="shared" si="15"/>
        <v>-2.1329421058571274E-2</v>
      </c>
      <c r="K104">
        <f t="shared" si="16"/>
        <v>-3.6604261731132404E-3</v>
      </c>
      <c r="L104">
        <f t="shared" si="20"/>
        <v>-1.7668994885458034E-2</v>
      </c>
      <c r="M104">
        <f t="shared" si="21"/>
        <v>3.1219338026234217E-4</v>
      </c>
      <c r="N104">
        <f t="shared" si="22"/>
        <v>4.4142824818400221</v>
      </c>
      <c r="O104">
        <f t="shared" si="23"/>
        <v>6.1281469630333502E-3</v>
      </c>
      <c r="P104">
        <f t="shared" si="25"/>
        <v>5.7877838570973887</v>
      </c>
      <c r="Q104">
        <f t="shared" si="24"/>
        <v>8.9302500000000059E-3</v>
      </c>
      <c r="AA104">
        <f t="shared" si="18"/>
        <v>4.1726204019746613E-4</v>
      </c>
    </row>
    <row r="105" spans="1:27" x14ac:dyDescent="0.2">
      <c r="A105" s="1">
        <v>28901</v>
      </c>
      <c r="B105">
        <v>32.69</v>
      </c>
      <c r="C105">
        <v>40.1</v>
      </c>
      <c r="D105">
        <v>4.3525</v>
      </c>
      <c r="E105">
        <f t="shared" si="19"/>
        <v>3.8899172966831279</v>
      </c>
      <c r="F105">
        <f t="shared" si="17"/>
        <v>5.3391021719180189</v>
      </c>
      <c r="H105">
        <f t="shared" si="13"/>
        <v>8.0172679617638298E-3</v>
      </c>
      <c r="I105">
        <f t="shared" si="14"/>
        <v>1.0075566750629594E-2</v>
      </c>
      <c r="J105">
        <f t="shared" si="15"/>
        <v>3.8053505535053933E-3</v>
      </c>
      <c r="K105">
        <f t="shared" si="16"/>
        <v>-2.0582987888657645E-3</v>
      </c>
      <c r="L105">
        <f t="shared" si="20"/>
        <v>5.8636493423711578E-3</v>
      </c>
      <c r="M105">
        <f t="shared" si="21"/>
        <v>3.438238361028971E-5</v>
      </c>
      <c r="N105">
        <f t="shared" si="22"/>
        <v>4.3270752164514787</v>
      </c>
      <c r="O105">
        <f t="shared" si="23"/>
        <v>6.4641961848915883E-4</v>
      </c>
      <c r="P105">
        <f t="shared" si="25"/>
        <v>5.775870868594108</v>
      </c>
      <c r="Q105">
        <f t="shared" si="24"/>
        <v>2.722499999999913E-4</v>
      </c>
      <c r="AA105">
        <f t="shared" si="18"/>
        <v>1.6269530505039505E-5</v>
      </c>
    </row>
    <row r="106" spans="1:27" x14ac:dyDescent="0.2">
      <c r="A106" s="1">
        <v>28929</v>
      </c>
      <c r="B106">
        <v>32.86</v>
      </c>
      <c r="C106">
        <v>40.5</v>
      </c>
      <c r="D106">
        <v>4.3624999999999998</v>
      </c>
      <c r="E106">
        <f t="shared" si="19"/>
        <v>3.917374032692809</v>
      </c>
      <c r="F106">
        <f t="shared" si="17"/>
        <v>5.3767878880097388</v>
      </c>
      <c r="H106">
        <f t="shared" si="13"/>
        <v>5.2003670847353689E-3</v>
      </c>
      <c r="I106">
        <f t="shared" si="14"/>
        <v>9.9750623441396957E-3</v>
      </c>
      <c r="J106">
        <f t="shared" si="15"/>
        <v>2.2975301550831606E-3</v>
      </c>
      <c r="K106">
        <f t="shared" si="16"/>
        <v>-4.7746952594043268E-3</v>
      </c>
      <c r="L106">
        <f t="shared" si="20"/>
        <v>7.0722254144874874E-3</v>
      </c>
      <c r="M106">
        <f t="shared" si="21"/>
        <v>5.0016372313322713E-5</v>
      </c>
      <c r="N106">
        <f t="shared" si="22"/>
        <v>4.3317181388834429</v>
      </c>
      <c r="O106">
        <f t="shared" si="23"/>
        <v>9.475229737989974E-4</v>
      </c>
      <c r="P106">
        <f t="shared" si="25"/>
        <v>5.7482928453389004</v>
      </c>
      <c r="Q106">
        <f t="shared" si="24"/>
        <v>9.9999999999995736E-5</v>
      </c>
      <c r="AA106">
        <f t="shared" si="18"/>
        <v>1.3460676676804466E-5</v>
      </c>
    </row>
    <row r="107" spans="1:27" x14ac:dyDescent="0.2">
      <c r="A107" s="1">
        <v>28960</v>
      </c>
      <c r="B107">
        <v>33.049999999999997</v>
      </c>
      <c r="C107">
        <v>41</v>
      </c>
      <c r="D107">
        <v>4.391</v>
      </c>
      <c r="E107">
        <f t="shared" si="19"/>
        <v>3.9686972120164254</v>
      </c>
      <c r="F107">
        <f t="shared" si="17"/>
        <v>5.447231467473526</v>
      </c>
      <c r="H107">
        <f t="shared" si="13"/>
        <v>5.7821059038343225E-3</v>
      </c>
      <c r="I107">
        <f t="shared" si="14"/>
        <v>1.2345679012345734E-2</v>
      </c>
      <c r="J107">
        <f t="shared" si="15"/>
        <v>6.5329512893983477E-3</v>
      </c>
      <c r="K107">
        <f t="shared" si="16"/>
        <v>-6.5635731085114113E-3</v>
      </c>
      <c r="L107">
        <f t="shared" si="20"/>
        <v>1.3096524397909759E-2</v>
      </c>
      <c r="M107">
        <f t="shared" si="21"/>
        <v>1.7151895130504557E-4</v>
      </c>
      <c r="N107">
        <f t="shared" si="22"/>
        <v>4.3338664123141184</v>
      </c>
      <c r="O107">
        <f t="shared" si="23"/>
        <v>3.2642468418603234E-3</v>
      </c>
      <c r="P107">
        <f t="shared" si="25"/>
        <v>5.710563504999385</v>
      </c>
      <c r="Q107">
        <f t="shared" si="24"/>
        <v>8.1225000000001099E-4</v>
      </c>
      <c r="AA107">
        <f t="shared" si="18"/>
        <v>7.4945717195332631E-5</v>
      </c>
    </row>
    <row r="108" spans="1:27" x14ac:dyDescent="0.2">
      <c r="A108" s="1">
        <v>28990</v>
      </c>
      <c r="B108">
        <v>33.24</v>
      </c>
      <c r="C108">
        <v>41.5</v>
      </c>
      <c r="D108">
        <v>4.3982999999999999</v>
      </c>
      <c r="E108">
        <f t="shared" si="19"/>
        <v>4.0007744326972654</v>
      </c>
      <c r="F108">
        <f t="shared" si="17"/>
        <v>5.4912590252707574</v>
      </c>
      <c r="H108">
        <f t="shared" si="13"/>
        <v>5.7488653555219926E-3</v>
      </c>
      <c r="I108">
        <f t="shared" si="14"/>
        <v>1.2195121951219523E-2</v>
      </c>
      <c r="J108">
        <f t="shared" si="15"/>
        <v>1.6624914598040164E-3</v>
      </c>
      <c r="K108">
        <f t="shared" si="16"/>
        <v>-6.4462565956975304E-3</v>
      </c>
      <c r="L108">
        <f t="shared" si="20"/>
        <v>8.1087480555015468E-3</v>
      </c>
      <c r="M108">
        <f t="shared" si="21"/>
        <v>6.575179502760011E-5</v>
      </c>
      <c r="N108">
        <f t="shared" si="22"/>
        <v>4.3626944872882918</v>
      </c>
      <c r="O108">
        <f t="shared" si="23"/>
        <v>1.2677525354636062E-3</v>
      </c>
      <c r="P108">
        <f t="shared" si="25"/>
        <v>5.6737517473401331</v>
      </c>
      <c r="Q108">
        <f t="shared" si="24"/>
        <v>5.3289999999997987E-5</v>
      </c>
      <c r="AA108">
        <f t="shared" si="18"/>
        <v>1.3967328783552579E-5</v>
      </c>
    </row>
    <row r="109" spans="1:27" x14ac:dyDescent="0.2">
      <c r="A109" s="1">
        <v>29021</v>
      </c>
      <c r="B109">
        <v>33.39</v>
      </c>
      <c r="C109">
        <v>42</v>
      </c>
      <c r="D109">
        <v>4.3869999999999996</v>
      </c>
      <c r="E109">
        <f t="shared" si="19"/>
        <v>4.0204312668463604</v>
      </c>
      <c r="F109">
        <f t="shared" si="17"/>
        <v>5.5182389937106917</v>
      </c>
      <c r="H109">
        <f t="shared" si="13"/>
        <v>4.512635379061436E-3</v>
      </c>
      <c r="I109">
        <f t="shared" si="14"/>
        <v>1.2048192771084265E-2</v>
      </c>
      <c r="J109">
        <f t="shared" si="15"/>
        <v>-2.5691744537662542E-3</v>
      </c>
      <c r="K109">
        <f t="shared" si="16"/>
        <v>-7.5355573920228291E-3</v>
      </c>
      <c r="L109">
        <f t="shared" si="20"/>
        <v>4.966382938256575E-3</v>
      </c>
      <c r="M109">
        <f t="shared" si="21"/>
        <v>2.4664959489406011E-5</v>
      </c>
      <c r="N109">
        <f t="shared" si="22"/>
        <v>4.3651563579226655</v>
      </c>
      <c r="O109">
        <f t="shared" si="23"/>
        <v>4.7714469920267751E-4</v>
      </c>
      <c r="P109">
        <f t="shared" si="25"/>
        <v>5.630996865419962</v>
      </c>
      <c r="Q109">
        <f t="shared" si="24"/>
        <v>1.2769000000000701E-4</v>
      </c>
      <c r="AA109">
        <f t="shared" si="18"/>
        <v>1.2933538983029259E-9</v>
      </c>
    </row>
    <row r="110" spans="1:27" x14ac:dyDescent="0.2">
      <c r="A110" s="1">
        <v>29051</v>
      </c>
      <c r="B110">
        <v>33.619999999999997</v>
      </c>
      <c r="C110">
        <v>42.5</v>
      </c>
      <c r="D110">
        <v>4.2569999999999997</v>
      </c>
      <c r="E110">
        <f t="shared" si="19"/>
        <v>3.9207306450242196</v>
      </c>
      <c r="F110">
        <f t="shared" si="17"/>
        <v>5.3813950029744202</v>
      </c>
      <c r="H110">
        <f t="shared" si="13"/>
        <v>6.8882899071578407E-3</v>
      </c>
      <c r="I110">
        <f t="shared" si="14"/>
        <v>1.1904761904761862E-2</v>
      </c>
      <c r="J110">
        <f t="shared" si="15"/>
        <v>-2.9633006610439883E-2</v>
      </c>
      <c r="K110">
        <f t="shared" si="16"/>
        <v>-5.0164719976040217E-3</v>
      </c>
      <c r="L110">
        <f t="shared" si="20"/>
        <v>-2.4616534612835861E-2</v>
      </c>
      <c r="M110">
        <f t="shared" si="21"/>
        <v>6.0597377634494601E-4</v>
      </c>
      <c r="N110">
        <f t="shared" si="22"/>
        <v>4.3649927373465109</v>
      </c>
      <c r="O110">
        <f t="shared" si="23"/>
        <v>1.166243131959257E-2</v>
      </c>
      <c r="P110">
        <f t="shared" si="25"/>
        <v>5.6027491273259864</v>
      </c>
      <c r="Q110">
        <f t="shared" si="24"/>
        <v>1.6899999999999971E-2</v>
      </c>
      <c r="AA110">
        <f t="shared" si="18"/>
        <v>7.9298051151149265E-4</v>
      </c>
    </row>
    <row r="111" spans="1:27" x14ac:dyDescent="0.2">
      <c r="A111" s="1">
        <v>29082</v>
      </c>
      <c r="B111">
        <v>34.090000000000003</v>
      </c>
      <c r="C111">
        <v>42.9</v>
      </c>
      <c r="D111">
        <v>4.2104999999999997</v>
      </c>
      <c r="E111">
        <f t="shared" si="19"/>
        <v>3.8604337048987962</v>
      </c>
      <c r="F111">
        <f t="shared" si="17"/>
        <v>5.2986344969199166</v>
      </c>
      <c r="H111">
        <f t="shared" si="13"/>
        <v>1.3979773944081009E-2</v>
      </c>
      <c r="I111">
        <f t="shared" si="14"/>
        <v>9.4117647058822307E-3</v>
      </c>
      <c r="J111">
        <f t="shared" si="15"/>
        <v>-1.0923185341790043E-2</v>
      </c>
      <c r="K111">
        <f t="shared" si="16"/>
        <v>4.568009238198778E-3</v>
      </c>
      <c r="L111">
        <f t="shared" si="20"/>
        <v>-1.5491194579988821E-2</v>
      </c>
      <c r="M111">
        <f t="shared" si="21"/>
        <v>2.3997710951507501E-4</v>
      </c>
      <c r="N111">
        <f t="shared" si="22"/>
        <v>4.2764460153270116</v>
      </c>
      <c r="O111">
        <f t="shared" si="23"/>
        <v>4.3488769375104944E-3</v>
      </c>
      <c r="P111">
        <f t="shared" si="25"/>
        <v>5.6283425370989217</v>
      </c>
      <c r="Q111">
        <f t="shared" si="24"/>
        <v>2.1622499999999988E-3</v>
      </c>
      <c r="AA111">
        <f t="shared" si="18"/>
        <v>1.8180623854391166E-4</v>
      </c>
    </row>
    <row r="112" spans="1:27" x14ac:dyDescent="0.2">
      <c r="A112" s="1">
        <v>29113</v>
      </c>
      <c r="B112">
        <v>34.24</v>
      </c>
      <c r="C112">
        <v>43.3</v>
      </c>
      <c r="D112">
        <v>4.1959999999999997</v>
      </c>
      <c r="E112">
        <f t="shared" si="19"/>
        <v>3.8659991655540704</v>
      </c>
      <c r="F112">
        <f t="shared" si="17"/>
        <v>5.3062733644859801</v>
      </c>
      <c r="H112">
        <f t="shared" si="13"/>
        <v>4.4001173364622836E-3</v>
      </c>
      <c r="I112">
        <f t="shared" si="14"/>
        <v>9.3240093240092303E-3</v>
      </c>
      <c r="J112">
        <f t="shared" si="15"/>
        <v>-3.4437715235720034E-3</v>
      </c>
      <c r="K112">
        <f t="shared" si="16"/>
        <v>-4.9238919875469467E-3</v>
      </c>
      <c r="L112">
        <f t="shared" si="20"/>
        <v>1.4801204639749432E-3</v>
      </c>
      <c r="M112">
        <f t="shared" si="21"/>
        <v>2.1907565878774012E-6</v>
      </c>
      <c r="N112">
        <f t="shared" si="22"/>
        <v>4.1897679527864335</v>
      </c>
      <c r="O112">
        <f t="shared" si="23"/>
        <v>3.8838412472118028E-5</v>
      </c>
      <c r="P112">
        <f t="shared" si="25"/>
        <v>5.600629186377331</v>
      </c>
      <c r="Q112">
        <f t="shared" si="24"/>
        <v>2.1024999999999877E-4</v>
      </c>
      <c r="AA112">
        <f t="shared" si="18"/>
        <v>4.0386339858579043E-6</v>
      </c>
    </row>
    <row r="113" spans="1:27" x14ac:dyDescent="0.2">
      <c r="A113" s="1">
        <v>29143</v>
      </c>
      <c r="B113">
        <v>34.57</v>
      </c>
      <c r="C113">
        <v>43.7</v>
      </c>
      <c r="D113">
        <v>4.1769999999999996</v>
      </c>
      <c r="E113">
        <f t="shared" si="19"/>
        <v>3.8469688416876724</v>
      </c>
      <c r="F113">
        <f t="shared" si="17"/>
        <v>5.2801533121203352</v>
      </c>
      <c r="H113">
        <f t="shared" si="13"/>
        <v>9.6378504672895993E-3</v>
      </c>
      <c r="I113">
        <f t="shared" si="14"/>
        <v>9.2378752886836946E-3</v>
      </c>
      <c r="J113">
        <f t="shared" si="15"/>
        <v>-4.5281220209724138E-3</v>
      </c>
      <c r="K113">
        <f t="shared" si="16"/>
        <v>3.999751786059047E-4</v>
      </c>
      <c r="L113">
        <f t="shared" si="20"/>
        <v>-4.9280971995783185E-3</v>
      </c>
      <c r="M113">
        <f t="shared" si="21"/>
        <v>2.4286142008491664E-5</v>
      </c>
      <c r="N113">
        <f t="shared" si="22"/>
        <v>4.1976782958494301</v>
      </c>
      <c r="O113">
        <f t="shared" si="23"/>
        <v>4.2759191923657396E-4</v>
      </c>
      <c r="P113">
        <f t="shared" si="25"/>
        <v>5.6028692990364579</v>
      </c>
      <c r="Q113">
        <f t="shared" si="24"/>
        <v>3.6100000000000487E-4</v>
      </c>
      <c r="AA113">
        <f t="shared" si="18"/>
        <v>2.8456301060839327E-5</v>
      </c>
    </row>
    <row r="114" spans="1:27" x14ac:dyDescent="0.2">
      <c r="A114" s="1">
        <v>29174</v>
      </c>
      <c r="B114">
        <v>35.07</v>
      </c>
      <c r="C114">
        <v>44.1</v>
      </c>
      <c r="D114">
        <v>4.258</v>
      </c>
      <c r="E114">
        <f t="shared" si="19"/>
        <v>3.9010419161676646</v>
      </c>
      <c r="F114">
        <f t="shared" si="17"/>
        <v>5.3543712574850302</v>
      </c>
      <c r="H114">
        <f t="shared" si="13"/>
        <v>1.4463407578825471E-2</v>
      </c>
      <c r="I114">
        <f t="shared" si="14"/>
        <v>9.1533180778031742E-3</v>
      </c>
      <c r="J114">
        <f t="shared" si="15"/>
        <v>1.9391908067991404E-2</v>
      </c>
      <c r="K114">
        <f t="shared" si="16"/>
        <v>5.310089501022297E-3</v>
      </c>
      <c r="L114">
        <f t="shared" si="20"/>
        <v>1.4081818566969106E-2</v>
      </c>
      <c r="M114">
        <f t="shared" si="21"/>
        <v>1.9829761415303586E-4</v>
      </c>
      <c r="N114">
        <f t="shared" si="22"/>
        <v>4.1991802438457695</v>
      </c>
      <c r="O114">
        <f t="shared" si="23"/>
        <v>3.4597637140431391E-3</v>
      </c>
      <c r="P114">
        <f t="shared" si="25"/>
        <v>5.6326210364768716</v>
      </c>
      <c r="Q114">
        <f t="shared" si="24"/>
        <v>6.5610000000000659E-3</v>
      </c>
      <c r="AA114">
        <f t="shared" si="18"/>
        <v>2.7288552716292253E-4</v>
      </c>
    </row>
    <row r="115" spans="1:27" x14ac:dyDescent="0.2">
      <c r="A115" s="1">
        <v>29204</v>
      </c>
      <c r="B115">
        <v>35.36</v>
      </c>
      <c r="C115">
        <v>44.5</v>
      </c>
      <c r="D115">
        <v>4.2050000000000001</v>
      </c>
      <c r="E115">
        <f t="shared" si="19"/>
        <v>3.8555460164835158</v>
      </c>
      <c r="F115">
        <f t="shared" si="17"/>
        <v>5.2919259049773757</v>
      </c>
      <c r="H115">
        <f t="shared" si="13"/>
        <v>8.2691759338464621E-3</v>
      </c>
      <c r="I115">
        <f t="shared" si="14"/>
        <v>9.0702947845804349E-3</v>
      </c>
      <c r="J115">
        <f t="shared" si="15"/>
        <v>-1.2447158290277094E-2</v>
      </c>
      <c r="K115">
        <f t="shared" si="16"/>
        <v>-8.0111885073397282E-4</v>
      </c>
      <c r="L115">
        <f t="shared" si="20"/>
        <v>-1.1646039439543121E-2</v>
      </c>
      <c r="M115">
        <f t="shared" si="21"/>
        <v>1.3563023462739385E-4</v>
      </c>
      <c r="N115">
        <f t="shared" si="22"/>
        <v>4.2545888359335748</v>
      </c>
      <c r="O115">
        <f t="shared" si="23"/>
        <v>2.4590526492469962E-3</v>
      </c>
      <c r="P115">
        <f t="shared" si="25"/>
        <v>5.6281086375855089</v>
      </c>
      <c r="Q115">
        <f t="shared" si="24"/>
        <v>2.8089999999999934E-3</v>
      </c>
      <c r="AA115">
        <f t="shared" si="18"/>
        <v>1.62512040460916E-4</v>
      </c>
    </row>
    <row r="116" spans="1:27" x14ac:dyDescent="0.2">
      <c r="A116" s="1">
        <v>29235</v>
      </c>
      <c r="B116">
        <v>36.54</v>
      </c>
      <c r="C116">
        <v>45.2</v>
      </c>
      <c r="D116">
        <v>4.1375000000000002</v>
      </c>
      <c r="E116">
        <f t="shared" si="19"/>
        <v>3.7288939713816562</v>
      </c>
      <c r="F116">
        <f t="shared" si="17"/>
        <v>5.1180897646414891</v>
      </c>
      <c r="H116">
        <f t="shared" si="13"/>
        <v>3.3371040723982004E-2</v>
      </c>
      <c r="I116">
        <f t="shared" si="14"/>
        <v>1.5730337078651679E-2</v>
      </c>
      <c r="J116">
        <f t="shared" si="15"/>
        <v>-1.6052318668252075E-2</v>
      </c>
      <c r="K116">
        <f t="shared" si="16"/>
        <v>1.7640703645330325E-2</v>
      </c>
      <c r="L116">
        <f t="shared" si="20"/>
        <v>-3.3693022313582399E-2</v>
      </c>
      <c r="M116">
        <f t="shared" si="21"/>
        <v>1.1352197526235614E-3</v>
      </c>
      <c r="N116">
        <f t="shared" si="22"/>
        <v>4.2791791588286143</v>
      </c>
      <c r="O116">
        <f t="shared" si="23"/>
        <v>2.0072984046383673E-2</v>
      </c>
      <c r="P116">
        <f t="shared" si="25"/>
        <v>5.7273924341448783</v>
      </c>
      <c r="Q116">
        <f t="shared" si="24"/>
        <v>4.5562499999999857E-3</v>
      </c>
      <c r="AA116">
        <f t="shared" si="18"/>
        <v>5.8149024830281163E-4</v>
      </c>
    </row>
    <row r="117" spans="1:27" x14ac:dyDescent="0.2">
      <c r="A117" s="1">
        <v>29266</v>
      </c>
      <c r="B117">
        <v>37.1</v>
      </c>
      <c r="C117">
        <v>45.8</v>
      </c>
      <c r="D117">
        <v>4.1580000000000004</v>
      </c>
      <c r="E117">
        <f t="shared" si="19"/>
        <v>3.7397983827493255</v>
      </c>
      <c r="F117">
        <f t="shared" si="17"/>
        <v>5.1330566037735847</v>
      </c>
      <c r="H117">
        <f t="shared" si="13"/>
        <v>1.5325670498084421E-2</v>
      </c>
      <c r="I117">
        <f t="shared" si="14"/>
        <v>1.327433628318575E-2</v>
      </c>
      <c r="J117">
        <f t="shared" si="15"/>
        <v>4.9546827794562098E-3</v>
      </c>
      <c r="K117">
        <f t="shared" si="16"/>
        <v>2.0513342148986702E-3</v>
      </c>
      <c r="L117">
        <f t="shared" si="20"/>
        <v>2.9033485645575396E-3</v>
      </c>
      <c r="M117">
        <f t="shared" si="21"/>
        <v>8.4294328873183257E-6</v>
      </c>
      <c r="N117">
        <f t="shared" si="22"/>
        <v>4.1459873953141431</v>
      </c>
      <c r="O117">
        <f t="shared" si="23"/>
        <v>1.4430267133868071E-4</v>
      </c>
      <c r="P117">
        <f t="shared" si="25"/>
        <v>5.7391412302071911</v>
      </c>
      <c r="Q117">
        <f t="shared" si="24"/>
        <v>4.2025000000000759E-4</v>
      </c>
      <c r="AA117">
        <f t="shared" si="18"/>
        <v>1.1926065822795816E-5</v>
      </c>
    </row>
    <row r="118" spans="1:27" x14ac:dyDescent="0.2">
      <c r="A118" s="1">
        <v>29295</v>
      </c>
      <c r="B118">
        <v>37.28</v>
      </c>
      <c r="C118">
        <v>46.5</v>
      </c>
      <c r="D118">
        <v>4.29</v>
      </c>
      <c r="E118">
        <f t="shared" si="19"/>
        <v>3.8985802421827098</v>
      </c>
      <c r="F118">
        <f t="shared" si="17"/>
        <v>5.3509924892703866</v>
      </c>
      <c r="H118">
        <f t="shared" si="13"/>
        <v>4.8517520215634047E-3</v>
      </c>
      <c r="I118">
        <f t="shared" si="14"/>
        <v>1.5283842794759916E-2</v>
      </c>
      <c r="J118">
        <f t="shared" si="15"/>
        <v>3.1746031746031633E-2</v>
      </c>
      <c r="K118">
        <f t="shared" si="16"/>
        <v>-1.0432090773196512E-2</v>
      </c>
      <c r="L118">
        <f t="shared" si="20"/>
        <v>4.2178122519228145E-2</v>
      </c>
      <c r="M118">
        <f t="shared" si="21"/>
        <v>1.7789940192470203E-3</v>
      </c>
      <c r="N118">
        <f t="shared" si="22"/>
        <v>4.1146233665650493</v>
      </c>
      <c r="O118">
        <f t="shared" si="23"/>
        <v>3.0756963554977066E-2</v>
      </c>
      <c r="P118">
        <f t="shared" si="25"/>
        <v>5.6792699879334752</v>
      </c>
      <c r="Q118">
        <f t="shared" si="24"/>
        <v>1.7423999999999915E-2</v>
      </c>
      <c r="AA118">
        <f t="shared" si="18"/>
        <v>1.2601221892102766E-3</v>
      </c>
    </row>
    <row r="119" spans="1:27" x14ac:dyDescent="0.2">
      <c r="A119" s="1">
        <v>29326</v>
      </c>
      <c r="B119">
        <v>37.54</v>
      </c>
      <c r="C119">
        <v>47</v>
      </c>
      <c r="D119">
        <v>4.3769999999999998</v>
      </c>
      <c r="E119">
        <f t="shared" si="19"/>
        <v>3.9925675469974879</v>
      </c>
      <c r="F119">
        <f t="shared" si="17"/>
        <v>5.4799946723494939</v>
      </c>
      <c r="H119">
        <f t="shared" si="13"/>
        <v>6.9742489270385732E-3</v>
      </c>
      <c r="I119">
        <f t="shared" si="14"/>
        <v>1.0752688172043001E-2</v>
      </c>
      <c r="J119">
        <f t="shared" si="15"/>
        <v>2.0279720279720248E-2</v>
      </c>
      <c r="K119">
        <f t="shared" si="16"/>
        <v>-3.778439245004428E-3</v>
      </c>
      <c r="L119">
        <f t="shared" si="20"/>
        <v>2.4058159524724676E-2</v>
      </c>
      <c r="M119">
        <f t="shared" si="21"/>
        <v>5.787950397171006E-4</v>
      </c>
      <c r="N119">
        <f t="shared" si="22"/>
        <v>4.2737904956389308</v>
      </c>
      <c r="O119">
        <f t="shared" si="23"/>
        <v>1.0652201790457524E-2</v>
      </c>
      <c r="P119">
        <f t="shared" si="25"/>
        <v>5.6578112113280916</v>
      </c>
      <c r="Q119">
        <f t="shared" si="24"/>
        <v>7.5689999999999551E-3</v>
      </c>
      <c r="AA119">
        <f t="shared" si="18"/>
        <v>4.5078984940278828E-4</v>
      </c>
    </row>
    <row r="120" spans="1:27" x14ac:dyDescent="0.2">
      <c r="A120" s="1">
        <v>29356</v>
      </c>
      <c r="B120">
        <v>37.659999999999997</v>
      </c>
      <c r="C120">
        <v>47.5</v>
      </c>
      <c r="D120">
        <v>4.2424999999999997</v>
      </c>
      <c r="E120">
        <f t="shared" si="19"/>
        <v>3.8985874554282676</v>
      </c>
      <c r="F120">
        <f t="shared" si="17"/>
        <v>5.3510023898035053</v>
      </c>
      <c r="H120">
        <f t="shared" si="13"/>
        <v>3.1965903036759169E-3</v>
      </c>
      <c r="I120">
        <f t="shared" si="14"/>
        <v>1.0638297872340496E-2</v>
      </c>
      <c r="J120">
        <f t="shared" si="15"/>
        <v>-3.0728809687000203E-2</v>
      </c>
      <c r="K120">
        <f t="shared" si="16"/>
        <v>-7.4417075686645795E-3</v>
      </c>
      <c r="L120">
        <f t="shared" si="20"/>
        <v>-2.3287102118335623E-2</v>
      </c>
      <c r="M120">
        <f t="shared" si="21"/>
        <v>5.4228912506979149E-4</v>
      </c>
      <c r="N120">
        <f t="shared" si="22"/>
        <v>4.3444276459719546</v>
      </c>
      <c r="O120">
        <f t="shared" si="23"/>
        <v>1.0389245013384178E-2</v>
      </c>
      <c r="P120">
        <f t="shared" si="25"/>
        <v>5.6157074348146763</v>
      </c>
      <c r="Q120">
        <f t="shared" si="24"/>
        <v>1.8090250000000016E-2</v>
      </c>
      <c r="AA120">
        <f t="shared" si="18"/>
        <v>7.9722050866701743E-4</v>
      </c>
    </row>
    <row r="121" spans="1:27" x14ac:dyDescent="0.2">
      <c r="A121" s="1">
        <v>29387</v>
      </c>
      <c r="B121">
        <v>37.76</v>
      </c>
      <c r="C121">
        <v>48</v>
      </c>
      <c r="D121">
        <v>4.16</v>
      </c>
      <c r="E121">
        <f t="shared" si="19"/>
        <v>3.8527845036319612</v>
      </c>
      <c r="F121">
        <f t="shared" si="17"/>
        <v>5.2881355932203391</v>
      </c>
      <c r="H121">
        <f t="shared" si="13"/>
        <v>2.6553372278279586E-3</v>
      </c>
      <c r="I121">
        <f t="shared" si="14"/>
        <v>1.0526315789473717E-2</v>
      </c>
      <c r="J121">
        <f t="shared" si="15"/>
        <v>-1.9446081319976383E-2</v>
      </c>
      <c r="K121">
        <f t="shared" si="16"/>
        <v>-7.8709785616457584E-3</v>
      </c>
      <c r="L121">
        <f t="shared" si="20"/>
        <v>-1.1575102758330624E-2</v>
      </c>
      <c r="M121">
        <f t="shared" si="21"/>
        <v>1.3398300386591324E-4</v>
      </c>
      <c r="N121">
        <f t="shared" si="22"/>
        <v>4.209107373452218</v>
      </c>
      <c r="O121">
        <f t="shared" si="23"/>
        <v>2.4115341273755883E-3</v>
      </c>
      <c r="P121">
        <f t="shared" si="25"/>
        <v>5.5715063219867753</v>
      </c>
      <c r="Q121">
        <f t="shared" si="24"/>
        <v>6.8062499999999295E-3</v>
      </c>
      <c r="AA121">
        <f t="shared" si="18"/>
        <v>2.8129038375366547E-4</v>
      </c>
    </row>
    <row r="122" spans="1:27" x14ac:dyDescent="0.2">
      <c r="A122" s="1">
        <v>29417</v>
      </c>
      <c r="B122">
        <v>38.07</v>
      </c>
      <c r="C122">
        <v>48</v>
      </c>
      <c r="D122">
        <v>4.1120000000000001</v>
      </c>
      <c r="E122">
        <f t="shared" si="19"/>
        <v>3.7773184734886858</v>
      </c>
      <c r="F122">
        <f t="shared" si="17"/>
        <v>5.1845547675334913</v>
      </c>
      <c r="H122">
        <f t="shared" si="13"/>
        <v>8.2097457627119397E-3</v>
      </c>
      <c r="I122">
        <f t="shared" si="14"/>
        <v>0</v>
      </c>
      <c r="J122">
        <f t="shared" si="15"/>
        <v>-1.1538461538461497E-2</v>
      </c>
      <c r="K122">
        <f t="shared" si="16"/>
        <v>8.2097457627119397E-3</v>
      </c>
      <c r="L122">
        <f t="shared" si="20"/>
        <v>-1.9748207301173437E-2</v>
      </c>
      <c r="M122">
        <f t="shared" si="21"/>
        <v>3.8999169161011983E-4</v>
      </c>
      <c r="N122">
        <f t="shared" si="22"/>
        <v>4.1941525423728816</v>
      </c>
      <c r="O122">
        <f t="shared" si="23"/>
        <v>6.7490402183280904E-3</v>
      </c>
      <c r="P122">
        <f t="shared" si="25"/>
        <v>5.6172469724056286</v>
      </c>
      <c r="Q122">
        <f t="shared" si="24"/>
        <v>2.304000000000004E-3</v>
      </c>
      <c r="AA122">
        <f t="shared" si="18"/>
        <v>2.4434046203344997E-4</v>
      </c>
    </row>
    <row r="123" spans="1:27" x14ac:dyDescent="0.2">
      <c r="A123" s="1">
        <v>29448</v>
      </c>
      <c r="B123">
        <v>38.29</v>
      </c>
      <c r="C123">
        <v>48.4</v>
      </c>
      <c r="D123">
        <v>4.1725000000000003</v>
      </c>
      <c r="E123">
        <f t="shared" si="19"/>
        <v>3.8426291833003772</v>
      </c>
      <c r="F123">
        <f t="shared" si="17"/>
        <v>5.27419691825542</v>
      </c>
      <c r="H123">
        <f t="shared" si="13"/>
        <v>5.7788284738637952E-3</v>
      </c>
      <c r="I123">
        <f t="shared" si="14"/>
        <v>8.3333333333333037E-3</v>
      </c>
      <c r="J123">
        <f t="shared" si="15"/>
        <v>1.4713035019455312E-2</v>
      </c>
      <c r="K123">
        <f t="shared" si="16"/>
        <v>-2.5545048594695086E-3</v>
      </c>
      <c r="L123">
        <f t="shared" si="20"/>
        <v>1.726753987892482E-2</v>
      </c>
      <c r="M123">
        <f t="shared" si="21"/>
        <v>2.98167933470259E-4</v>
      </c>
      <c r="N123">
        <f t="shared" si="22"/>
        <v>4.1014958760178617</v>
      </c>
      <c r="O123">
        <f t="shared" si="23"/>
        <v>5.0415856224709128E-3</v>
      </c>
      <c r="P123">
        <f t="shared" si="25"/>
        <v>5.6028976877177783</v>
      </c>
      <c r="Q123">
        <f t="shared" si="24"/>
        <v>3.6602500000000268E-3</v>
      </c>
      <c r="AA123">
        <f t="shared" si="18"/>
        <v>2.2952416538132836E-4</v>
      </c>
    </row>
    <row r="124" spans="1:27" x14ac:dyDescent="0.2">
      <c r="A124" s="1">
        <v>29479</v>
      </c>
      <c r="B124">
        <v>39.380000000000003</v>
      </c>
      <c r="C124">
        <v>48.8</v>
      </c>
      <c r="D124">
        <v>4.1494999999999997</v>
      </c>
      <c r="E124">
        <f t="shared" si="19"/>
        <v>3.746381629543639</v>
      </c>
      <c r="F124">
        <f t="shared" si="17"/>
        <v>5.1420924327069564</v>
      </c>
      <c r="H124">
        <f t="shared" si="13"/>
        <v>2.8466962653434402E-2</v>
      </c>
      <c r="I124">
        <f t="shared" si="14"/>
        <v>8.2644628099173278E-3</v>
      </c>
      <c r="J124">
        <f t="shared" si="15"/>
        <v>-5.5122828040744531E-3</v>
      </c>
      <c r="K124">
        <f t="shared" si="16"/>
        <v>2.0202499843517074E-2</v>
      </c>
      <c r="L124">
        <f t="shared" si="20"/>
        <v>-2.5714782647591528E-2</v>
      </c>
      <c r="M124">
        <f t="shared" si="21"/>
        <v>6.6125004661287431E-4</v>
      </c>
      <c r="N124">
        <f t="shared" si="22"/>
        <v>4.2567949305970751</v>
      </c>
      <c r="O124">
        <f t="shared" si="23"/>
        <v>1.1512202131831227E-2</v>
      </c>
      <c r="P124">
        <f t="shared" si="25"/>
        <v>5.7160902273771388</v>
      </c>
      <c r="Q124">
        <f t="shared" si="24"/>
        <v>5.2900000000002652E-4</v>
      </c>
      <c r="AA124">
        <f t="shared" si="18"/>
        <v>2.1468583429887288E-4</v>
      </c>
    </row>
    <row r="125" spans="1:27" x14ac:dyDescent="0.2">
      <c r="A125" s="1">
        <v>29509</v>
      </c>
      <c r="B125">
        <v>39.94</v>
      </c>
      <c r="C125">
        <v>49.2</v>
      </c>
      <c r="D125">
        <v>4.1559999999999997</v>
      </c>
      <c r="E125">
        <f t="shared" si="19"/>
        <v>3.7299646612776307</v>
      </c>
      <c r="F125">
        <f t="shared" si="17"/>
        <v>5.1195593390085135</v>
      </c>
      <c r="H125">
        <f t="shared" si="13"/>
        <v>1.4220416455053231E-2</v>
      </c>
      <c r="I125">
        <f t="shared" si="14"/>
        <v>8.19672131147553E-3</v>
      </c>
      <c r="J125">
        <f t="shared" si="15"/>
        <v>1.5664537896131758E-3</v>
      </c>
      <c r="K125">
        <f t="shared" si="16"/>
        <v>6.0236951435777009E-3</v>
      </c>
      <c r="L125">
        <f t="shared" si="20"/>
        <v>-4.457241353964525E-3</v>
      </c>
      <c r="M125">
        <f t="shared" si="21"/>
        <v>1.9867000487491511E-5</v>
      </c>
      <c r="N125">
        <f t="shared" si="22"/>
        <v>4.1744953229982755</v>
      </c>
      <c r="O125">
        <f t="shared" si="23"/>
        <v>3.4207697281055089E-4</v>
      </c>
      <c r="P125">
        <f t="shared" si="25"/>
        <v>5.7505222123200426</v>
      </c>
      <c r="Q125">
        <f t="shared" si="24"/>
        <v>4.2249999999999353E-5</v>
      </c>
      <c r="AA125">
        <f t="shared" si="18"/>
        <v>2.5808933650477495E-6</v>
      </c>
    </row>
    <row r="126" spans="1:27" x14ac:dyDescent="0.2">
      <c r="A126" s="1">
        <v>29540</v>
      </c>
      <c r="B126">
        <v>40.18</v>
      </c>
      <c r="C126">
        <v>49.7</v>
      </c>
      <c r="D126">
        <v>4.2779999999999996</v>
      </c>
      <c r="E126">
        <f t="shared" si="19"/>
        <v>3.8553106022896961</v>
      </c>
      <c r="F126">
        <f t="shared" si="17"/>
        <v>5.291602787456446</v>
      </c>
      <c r="H126">
        <f t="shared" ref="H126:H189" si="26">B126/B125-1</f>
        <v>6.0090135202803818E-3</v>
      </c>
      <c r="I126">
        <f t="shared" ref="I126:I189" si="27">C126/C125-1</f>
        <v>1.0162601626016343E-2</v>
      </c>
      <c r="J126">
        <f t="shared" ref="J126:J189" si="28">D126/D125-1</f>
        <v>2.9355149181905738E-2</v>
      </c>
      <c r="K126">
        <f t="shared" ref="K126:K189" si="29">H126-I126</f>
        <v>-4.1535881057359614E-3</v>
      </c>
      <c r="L126">
        <f t="shared" si="20"/>
        <v>3.3508737287641699E-2</v>
      </c>
      <c r="M126">
        <f t="shared" si="21"/>
        <v>1.1228354746121892E-3</v>
      </c>
      <c r="N126">
        <f t="shared" si="22"/>
        <v>4.1387376878325615</v>
      </c>
      <c r="O126">
        <f t="shared" si="23"/>
        <v>1.9393991590220983E-2</v>
      </c>
      <c r="P126">
        <f t="shared" si="25"/>
        <v>5.72663691165718</v>
      </c>
      <c r="Q126">
        <f t="shared" si="24"/>
        <v>1.4883999999999972E-2</v>
      </c>
      <c r="AA126">
        <f t="shared" si="18"/>
        <v>9.2812330052234257E-4</v>
      </c>
    </row>
    <row r="127" spans="1:27" x14ac:dyDescent="0.2">
      <c r="A127" s="1">
        <v>29570</v>
      </c>
      <c r="B127">
        <v>40.35</v>
      </c>
      <c r="C127">
        <v>50.1</v>
      </c>
      <c r="D127">
        <v>4.452</v>
      </c>
      <c r="E127">
        <f t="shared" si="19"/>
        <v>4.0273695167286236</v>
      </c>
      <c r="F127">
        <f t="shared" si="17"/>
        <v>5.5277620817843864</v>
      </c>
      <c r="H127">
        <f t="shared" si="26"/>
        <v>4.2309606769537211E-3</v>
      </c>
      <c r="I127">
        <f t="shared" si="27"/>
        <v>8.0482897384306362E-3</v>
      </c>
      <c r="J127">
        <f t="shared" si="28"/>
        <v>4.0673211781206309E-2</v>
      </c>
      <c r="K127">
        <f t="shared" si="29"/>
        <v>-3.8173290614769151E-3</v>
      </c>
      <c r="L127">
        <f t="shared" si="20"/>
        <v>4.4490540842683224E-2</v>
      </c>
      <c r="M127">
        <f t="shared" si="21"/>
        <v>1.979408224474464E-3</v>
      </c>
      <c r="N127">
        <f t="shared" si="22"/>
        <v>4.2616694662750012</v>
      </c>
      <c r="O127">
        <f t="shared" si="23"/>
        <v>3.6225712068042884E-2</v>
      </c>
      <c r="P127">
        <f t="shared" si="25"/>
        <v>5.7047764541497843</v>
      </c>
      <c r="Q127">
        <f t="shared" si="24"/>
        <v>3.0276000000000133E-2</v>
      </c>
      <c r="AA127">
        <f t="shared" si="18"/>
        <v>1.7340286655756943E-3</v>
      </c>
    </row>
    <row r="128" spans="1:27" x14ac:dyDescent="0.2">
      <c r="A128" s="1">
        <v>29601</v>
      </c>
      <c r="B128">
        <v>41.11</v>
      </c>
      <c r="C128">
        <v>50.5</v>
      </c>
      <c r="D128">
        <v>4.3920000000000003</v>
      </c>
      <c r="E128">
        <f t="shared" si="19"/>
        <v>3.9307766619175037</v>
      </c>
      <c r="F128">
        <f t="shared" si="17"/>
        <v>5.3951836536122606</v>
      </c>
      <c r="H128">
        <f t="shared" si="26"/>
        <v>1.883519206939277E-2</v>
      </c>
      <c r="I128">
        <f t="shared" si="27"/>
        <v>7.9840319361277334E-3</v>
      </c>
      <c r="J128">
        <f t="shared" si="28"/>
        <v>-1.3477088948786964E-2</v>
      </c>
      <c r="K128">
        <f t="shared" si="29"/>
        <v>1.0851160133265036E-2</v>
      </c>
      <c r="L128">
        <f t="shared" si="20"/>
        <v>-2.4328249082052E-2</v>
      </c>
      <c r="M128">
        <f t="shared" si="21"/>
        <v>5.9186370339836395E-4</v>
      </c>
      <c r="N128">
        <f t="shared" si="22"/>
        <v>4.5003093649132957</v>
      </c>
      <c r="O128">
        <f t="shared" si="23"/>
        <v>1.1730918527921373E-2</v>
      </c>
      <c r="P128">
        <f t="shared" si="25"/>
        <v>5.7666798969782436</v>
      </c>
      <c r="Q128">
        <f t="shared" si="24"/>
        <v>3.5999999999999531E-3</v>
      </c>
      <c r="AA128">
        <f t="shared" si="18"/>
        <v>3.4900274727107678E-4</v>
      </c>
    </row>
    <row r="129" spans="1:27" x14ac:dyDescent="0.2">
      <c r="A129" s="1">
        <v>29632</v>
      </c>
      <c r="B129">
        <v>41.89</v>
      </c>
      <c r="C129">
        <v>51</v>
      </c>
      <c r="D129">
        <v>4.5979999999999999</v>
      </c>
      <c r="E129">
        <f t="shared" si="19"/>
        <v>4.0785042458138658</v>
      </c>
      <c r="F129">
        <f t="shared" si="17"/>
        <v>5.5979470040582475</v>
      </c>
      <c r="H129">
        <f t="shared" si="26"/>
        <v>1.8973485769885778E-2</v>
      </c>
      <c r="I129">
        <f t="shared" si="27"/>
        <v>9.9009900990099098E-3</v>
      </c>
      <c r="J129">
        <f t="shared" si="28"/>
        <v>4.6903460837886879E-2</v>
      </c>
      <c r="K129">
        <f t="shared" si="29"/>
        <v>9.0724956708758686E-3</v>
      </c>
      <c r="L129">
        <f t="shared" si="20"/>
        <v>3.783096516701101E-2</v>
      </c>
      <c r="M129">
        <f t="shared" si="21"/>
        <v>1.4311819254676005E-3</v>
      </c>
      <c r="N129">
        <f t="shared" si="22"/>
        <v>4.4318464009864869</v>
      </c>
      <c r="O129">
        <f t="shared" si="23"/>
        <v>2.7607018465143272E-2</v>
      </c>
      <c r="P129">
        <f t="shared" si="25"/>
        <v>5.8189980753789055</v>
      </c>
      <c r="Q129">
        <f t="shared" si="24"/>
        <v>4.24359999999998E-2</v>
      </c>
      <c r="AA129">
        <f t="shared" si="18"/>
        <v>1.8017864586630822E-3</v>
      </c>
    </row>
    <row r="130" spans="1:27" x14ac:dyDescent="0.2">
      <c r="A130" s="1">
        <v>29660</v>
      </c>
      <c r="B130">
        <v>42.11</v>
      </c>
      <c r="C130">
        <v>51.4</v>
      </c>
      <c r="D130">
        <v>4.6159999999999997</v>
      </c>
      <c r="E130">
        <f t="shared" si="19"/>
        <v>4.1050250703938653</v>
      </c>
      <c r="F130">
        <f t="shared" si="17"/>
        <v>5.6343481358347187</v>
      </c>
      <c r="H130">
        <f t="shared" si="26"/>
        <v>5.251850083552112E-3</v>
      </c>
      <c r="I130">
        <f t="shared" si="27"/>
        <v>7.8431372549019329E-3</v>
      </c>
      <c r="J130">
        <f t="shared" si="28"/>
        <v>3.9147455415398102E-3</v>
      </c>
      <c r="K130">
        <f t="shared" si="29"/>
        <v>-2.5912871713498209E-3</v>
      </c>
      <c r="L130">
        <f t="shared" si="20"/>
        <v>6.5060327128896311E-3</v>
      </c>
      <c r="M130">
        <f t="shared" si="21"/>
        <v>4.2328461661190015E-5</v>
      </c>
      <c r="N130">
        <f t="shared" si="22"/>
        <v>4.5860852615861338</v>
      </c>
      <c r="O130">
        <f t="shared" si="23"/>
        <v>8.9489157437001973E-4</v>
      </c>
      <c r="P130">
        <f t="shared" si="25"/>
        <v>5.8039193803160671</v>
      </c>
      <c r="Q130">
        <f t="shared" si="24"/>
        <v>3.2399999999999259E-4</v>
      </c>
      <c r="AA130">
        <f t="shared" si="18"/>
        <v>1.9072826232298575E-5</v>
      </c>
    </row>
    <row r="131" spans="1:27" x14ac:dyDescent="0.2">
      <c r="A131" s="1">
        <v>29691</v>
      </c>
      <c r="B131">
        <v>42.37</v>
      </c>
      <c r="C131">
        <v>51.7</v>
      </c>
      <c r="D131">
        <v>4.6639999999999997</v>
      </c>
      <c r="E131">
        <f t="shared" si="19"/>
        <v>4.146319430864156</v>
      </c>
      <c r="F131">
        <f t="shared" si="17"/>
        <v>5.6910266698135477</v>
      </c>
      <c r="H131">
        <f t="shared" si="26"/>
        <v>6.1743053906435641E-3</v>
      </c>
      <c r="I131">
        <f t="shared" si="27"/>
        <v>5.8365758754863606E-3</v>
      </c>
      <c r="J131">
        <f t="shared" si="28"/>
        <v>1.0398613518197486E-2</v>
      </c>
      <c r="K131">
        <f t="shared" si="29"/>
        <v>3.3772951515720351E-4</v>
      </c>
      <c r="L131">
        <f t="shared" si="20"/>
        <v>1.0060884003040282E-2</v>
      </c>
      <c r="M131">
        <f t="shared" si="21"/>
        <v>1.0122138692263186E-4</v>
      </c>
      <c r="N131">
        <f t="shared" si="22"/>
        <v>4.6175589594419657</v>
      </c>
      <c r="O131">
        <f t="shared" si="23"/>
        <v>2.1567702481129587E-3</v>
      </c>
      <c r="P131">
        <f t="shared" si="25"/>
        <v>5.8058795351943928</v>
      </c>
      <c r="Q131">
        <f t="shared" si="24"/>
        <v>2.304000000000004E-3</v>
      </c>
      <c r="AA131">
        <f t="shared" si="18"/>
        <v>9.2515268952938646E-5</v>
      </c>
    </row>
    <row r="132" spans="1:27" x14ac:dyDescent="0.2">
      <c r="A132" s="1">
        <v>29721</v>
      </c>
      <c r="B132">
        <v>42.62</v>
      </c>
      <c r="C132">
        <v>52.1</v>
      </c>
      <c r="D132">
        <v>4.8479999999999999</v>
      </c>
      <c r="E132">
        <f t="shared" si="19"/>
        <v>4.3177652342964397</v>
      </c>
      <c r="F132">
        <f t="shared" si="17"/>
        <v>5.9263444392304088</v>
      </c>
      <c r="H132">
        <f t="shared" si="26"/>
        <v>5.9004012272834139E-3</v>
      </c>
      <c r="I132">
        <f t="shared" si="27"/>
        <v>7.7369439071566237E-3</v>
      </c>
      <c r="J132">
        <f t="shared" si="28"/>
        <v>3.9451114922813169E-2</v>
      </c>
      <c r="K132">
        <f t="shared" si="29"/>
        <v>-1.8365426798732098E-3</v>
      </c>
      <c r="L132">
        <f t="shared" si="20"/>
        <v>4.1287657602686378E-2</v>
      </c>
      <c r="M132">
        <f t="shared" si="21"/>
        <v>1.7046706703166662E-3</v>
      </c>
      <c r="N132">
        <f t="shared" si="22"/>
        <v>4.6554343649410708</v>
      </c>
      <c r="O132">
        <f t="shared" si="23"/>
        <v>3.7081523805648664E-2</v>
      </c>
      <c r="P132">
        <f t="shared" si="25"/>
        <v>5.7952167896338063</v>
      </c>
      <c r="Q132">
        <f t="shared" si="24"/>
        <v>3.385600000000006E-2</v>
      </c>
      <c r="AA132">
        <f t="shared" si="18"/>
        <v>1.5670508171270283E-3</v>
      </c>
    </row>
    <row r="133" spans="1:27" x14ac:dyDescent="0.2">
      <c r="A133" s="1">
        <v>29752</v>
      </c>
      <c r="B133">
        <v>42.78</v>
      </c>
      <c r="C133">
        <v>52.6</v>
      </c>
      <c r="D133">
        <v>5.0449999999999999</v>
      </c>
      <c r="E133">
        <f t="shared" si="19"/>
        <v>4.5193738729713484</v>
      </c>
      <c r="F133">
        <f t="shared" si="17"/>
        <v>6.2030621785881257</v>
      </c>
      <c r="H133">
        <f t="shared" si="26"/>
        <v>3.7541060534960202E-3</v>
      </c>
      <c r="I133">
        <f t="shared" si="27"/>
        <v>9.5969289827255722E-3</v>
      </c>
      <c r="J133">
        <f t="shared" si="28"/>
        <v>4.0635313531353079E-2</v>
      </c>
      <c r="K133">
        <f t="shared" si="29"/>
        <v>-5.8428229292295519E-3</v>
      </c>
      <c r="L133">
        <f t="shared" si="20"/>
        <v>4.6478136460582631E-2</v>
      </c>
      <c r="M133">
        <f t="shared" si="21"/>
        <v>2.1602171688485405E-3</v>
      </c>
      <c r="N133">
        <f t="shared" si="22"/>
        <v>4.8196739944390954</v>
      </c>
      <c r="O133">
        <f t="shared" si="23"/>
        <v>5.0771808782032787E-2</v>
      </c>
      <c r="P133">
        <f t="shared" si="25"/>
        <v>5.7613563640954775</v>
      </c>
      <c r="Q133">
        <f t="shared" si="24"/>
        <v>3.8809000000000024E-2</v>
      </c>
      <c r="AA133">
        <f t="shared" si="18"/>
        <v>1.802526051215129E-3</v>
      </c>
    </row>
    <row r="134" spans="1:27" x14ac:dyDescent="0.2">
      <c r="A134" s="1">
        <v>29782</v>
      </c>
      <c r="B134">
        <v>43.17</v>
      </c>
      <c r="C134">
        <v>53.2</v>
      </c>
      <c r="D134">
        <v>5.17</v>
      </c>
      <c r="E134">
        <f t="shared" si="19"/>
        <v>4.6418624044475321</v>
      </c>
      <c r="F134">
        <f t="shared" si="17"/>
        <v>6.371183692378966</v>
      </c>
      <c r="H134">
        <f t="shared" si="26"/>
        <v>9.1164095371669696E-3</v>
      </c>
      <c r="I134">
        <f t="shared" si="27"/>
        <v>1.1406844106463865E-2</v>
      </c>
      <c r="J134">
        <f t="shared" si="28"/>
        <v>2.4777006937561907E-2</v>
      </c>
      <c r="K134">
        <f t="shared" si="29"/>
        <v>-2.2904345692968953E-3</v>
      </c>
      <c r="L134">
        <f t="shared" si="20"/>
        <v>2.7067441506858803E-2</v>
      </c>
      <c r="M134">
        <f t="shared" si="21"/>
        <v>7.3264638972722271E-4</v>
      </c>
      <c r="N134">
        <f t="shared" si="22"/>
        <v>5.0334447575978967</v>
      </c>
      <c r="O134">
        <f t="shared" si="23"/>
        <v>1.8647334227497179E-2</v>
      </c>
      <c r="P134">
        <f t="shared" si="25"/>
        <v>5.7481603543131143</v>
      </c>
      <c r="Q134">
        <f t="shared" si="24"/>
        <v>1.5625E-2</v>
      </c>
      <c r="AA134">
        <f t="shared" si="18"/>
        <v>6.3015545730573492E-4</v>
      </c>
    </row>
    <row r="135" spans="1:27" x14ac:dyDescent="0.2">
      <c r="A135" s="1">
        <v>29813</v>
      </c>
      <c r="B135">
        <v>43.5</v>
      </c>
      <c r="C135">
        <v>53.6</v>
      </c>
      <c r="D135">
        <v>5.4035000000000002</v>
      </c>
      <c r="E135">
        <f t="shared" si="19"/>
        <v>4.8509056157635468</v>
      </c>
      <c r="F135">
        <f t="shared" si="17"/>
        <v>6.6581057471264371</v>
      </c>
      <c r="H135">
        <f t="shared" si="26"/>
        <v>7.6441973592771273E-3</v>
      </c>
      <c r="I135">
        <f t="shared" si="27"/>
        <v>7.5187969924812581E-3</v>
      </c>
      <c r="J135">
        <f t="shared" si="28"/>
        <v>4.5164410058027071E-2</v>
      </c>
      <c r="K135">
        <f t="shared" si="29"/>
        <v>1.2540036679586919E-4</v>
      </c>
      <c r="L135">
        <f t="shared" si="20"/>
        <v>4.5039009691231202E-2</v>
      </c>
      <c r="M135">
        <f t="shared" si="21"/>
        <v>2.028512393966818E-3</v>
      </c>
      <c r="N135">
        <f t="shared" si="22"/>
        <v>5.1706483198963342</v>
      </c>
      <c r="O135">
        <f t="shared" si="23"/>
        <v>5.4219904927099993E-2</v>
      </c>
      <c r="P135">
        <f t="shared" si="25"/>
        <v>5.7488811757299469</v>
      </c>
      <c r="Q135">
        <f t="shared" si="24"/>
        <v>5.4522250000000126E-2</v>
      </c>
      <c r="AA135">
        <f t="shared" si="18"/>
        <v>1.9779044276308682E-3</v>
      </c>
    </row>
    <row r="136" spans="1:27" x14ac:dyDescent="0.2">
      <c r="A136" s="1">
        <v>29844</v>
      </c>
      <c r="B136">
        <v>43.81</v>
      </c>
      <c r="C136">
        <v>54.1</v>
      </c>
      <c r="D136">
        <v>5.18</v>
      </c>
      <c r="E136">
        <f t="shared" si="19"/>
        <v>4.6604291257703716</v>
      </c>
      <c r="F136">
        <f t="shared" si="17"/>
        <v>6.3966674275279614</v>
      </c>
      <c r="H136">
        <f t="shared" si="26"/>
        <v>7.1264367816092911E-3</v>
      </c>
      <c r="I136">
        <f t="shared" si="27"/>
        <v>9.3283582089551675E-3</v>
      </c>
      <c r="J136">
        <f t="shared" si="28"/>
        <v>-4.1362080133247048E-2</v>
      </c>
      <c r="K136">
        <f t="shared" si="29"/>
        <v>-2.2019214273458765E-3</v>
      </c>
      <c r="L136">
        <f t="shared" si="20"/>
        <v>-3.9160158705901171E-2</v>
      </c>
      <c r="M136">
        <f t="shared" si="21"/>
        <v>1.5335180298713673E-3</v>
      </c>
      <c r="N136">
        <f t="shared" si="22"/>
        <v>5.3916019175673364</v>
      </c>
      <c r="O136">
        <f t="shared" si="23"/>
        <v>4.4775371518173956E-2</v>
      </c>
      <c r="P136">
        <f t="shared" si="25"/>
        <v>5.7362225910858422</v>
      </c>
      <c r="Q136">
        <f t="shared" si="24"/>
        <v>4.9952250000000212E-2</v>
      </c>
      <c r="AA136">
        <f t="shared" si="18"/>
        <v>1.6870273858003613E-3</v>
      </c>
    </row>
    <row r="137" spans="1:27" x14ac:dyDescent="0.2">
      <c r="A137" s="1">
        <v>29874</v>
      </c>
      <c r="B137">
        <v>44.1</v>
      </c>
      <c r="C137">
        <v>54.2</v>
      </c>
      <c r="D137">
        <v>5.4275000000000002</v>
      </c>
      <c r="E137">
        <f t="shared" si="19"/>
        <v>4.8599596695821177</v>
      </c>
      <c r="F137">
        <f t="shared" ref="F137:F200" si="30">C137*D137/B137</f>
        <v>6.6705328798185937</v>
      </c>
      <c r="H137">
        <f t="shared" si="26"/>
        <v>6.6194932663774519E-3</v>
      </c>
      <c r="I137">
        <f t="shared" si="27"/>
        <v>1.848428835489857E-3</v>
      </c>
      <c r="J137">
        <f t="shared" si="28"/>
        <v>4.7779922779922934E-2</v>
      </c>
      <c r="K137">
        <f t="shared" si="29"/>
        <v>4.7710644308875949E-3</v>
      </c>
      <c r="L137">
        <f t="shared" si="20"/>
        <v>4.3008858349035339E-2</v>
      </c>
      <c r="M137">
        <f t="shared" si="21"/>
        <v>1.8497618964873868E-3</v>
      </c>
      <c r="N137">
        <f t="shared" si="22"/>
        <v>5.2047141137519972</v>
      </c>
      <c r="O137">
        <f t="shared" si="23"/>
        <v>4.9633551111308127E-2</v>
      </c>
      <c r="P137">
        <f t="shared" si="25"/>
        <v>5.763590478657826</v>
      </c>
      <c r="Q137">
        <f t="shared" si="24"/>
        <v>6.1256250000000248E-2</v>
      </c>
      <c r="AA137">
        <f t="shared" ref="AA137:AA200" si="31">(J137-0.000638-0.420833*K137)^2</f>
        <v>2.0370871111965866E-3</v>
      </c>
    </row>
    <row r="138" spans="1:27" x14ac:dyDescent="0.2">
      <c r="A138" s="1">
        <v>29905</v>
      </c>
      <c r="B138">
        <v>44.26</v>
      </c>
      <c r="C138">
        <v>54.4</v>
      </c>
      <c r="D138">
        <v>5.5225</v>
      </c>
      <c r="E138">
        <f t="shared" ref="E138:E201" si="32">C138*D138/B138/$F$8*$E$8</f>
        <v>4.9453308372603439</v>
      </c>
      <c r="F138">
        <f t="shared" si="30"/>
        <v>6.7877089923181204</v>
      </c>
      <c r="H138">
        <f t="shared" si="26"/>
        <v>3.6281179138322184E-3</v>
      </c>
      <c r="I138">
        <f t="shared" si="27"/>
        <v>3.6900369003689537E-3</v>
      </c>
      <c r="J138">
        <f t="shared" si="28"/>
        <v>1.7503454629202997E-2</v>
      </c>
      <c r="K138">
        <f t="shared" si="29"/>
        <v>-6.1918986536735332E-5</v>
      </c>
      <c r="L138">
        <f t="shared" ref="L138:L201" si="33">J138-K138</f>
        <v>1.7565373615739732E-2</v>
      </c>
      <c r="M138">
        <f t="shared" ref="M138:M201" si="34">(J138-K138)^2</f>
        <v>3.0854235026052553E-4</v>
      </c>
      <c r="N138">
        <f t="shared" ref="N138:N201" si="35">D137*(1+K138)</f>
        <v>5.4271639347005722</v>
      </c>
      <c r="O138">
        <f t="shared" ref="O138:O201" si="36">(D138-N138)^2</f>
        <v>9.0889653467767489E-3</v>
      </c>
      <c r="P138">
        <f t="shared" si="25"/>
        <v>5.7632336029765749</v>
      </c>
      <c r="Q138">
        <f t="shared" ref="Q138:Q201" si="37">(D138-D137)^2</f>
        <v>9.0249999999999532E-3</v>
      </c>
      <c r="AA138">
        <f t="shared" si="31"/>
        <v>2.8532318379682366E-4</v>
      </c>
    </row>
    <row r="139" spans="1:27" x14ac:dyDescent="0.2">
      <c r="A139" s="1">
        <v>29935</v>
      </c>
      <c r="B139">
        <v>44.04</v>
      </c>
      <c r="C139">
        <v>54.6</v>
      </c>
      <c r="D139">
        <v>5.5380000000000003</v>
      </c>
      <c r="E139">
        <f t="shared" si="32"/>
        <v>5.0023079019073569</v>
      </c>
      <c r="F139">
        <f t="shared" si="30"/>
        <v>6.8659128065395105</v>
      </c>
      <c r="H139">
        <f t="shared" si="26"/>
        <v>-4.9706281066425051E-3</v>
      </c>
      <c r="I139">
        <f t="shared" si="27"/>
        <v>3.6764705882352811E-3</v>
      </c>
      <c r="J139">
        <f t="shared" si="28"/>
        <v>2.8066998641920193E-3</v>
      </c>
      <c r="K139">
        <f t="shared" si="29"/>
        <v>-8.6470986948777862E-3</v>
      </c>
      <c r="L139">
        <f t="shared" si="33"/>
        <v>1.1453798559069805E-2</v>
      </c>
      <c r="M139">
        <f t="shared" si="34"/>
        <v>1.3118950143174956E-4</v>
      </c>
      <c r="N139">
        <f t="shared" si="35"/>
        <v>5.4747463974575377</v>
      </c>
      <c r="O139">
        <f t="shared" si="36"/>
        <v>4.0010182345998303E-3</v>
      </c>
      <c r="P139">
        <f t="shared" ref="P139:P202" si="38">P138*(1+K139)</f>
        <v>5.7133983532100006</v>
      </c>
      <c r="Q139">
        <f t="shared" si="37"/>
        <v>2.4025000000000904E-4</v>
      </c>
      <c r="AA139">
        <f t="shared" si="31"/>
        <v>3.3729197500564312E-5</v>
      </c>
    </row>
    <row r="140" spans="1:27" x14ac:dyDescent="0.2">
      <c r="A140" s="1">
        <v>29966</v>
      </c>
      <c r="B140">
        <v>45.01</v>
      </c>
      <c r="C140">
        <v>54.8</v>
      </c>
      <c r="D140">
        <v>5.5549999999999997</v>
      </c>
      <c r="E140">
        <f t="shared" si="32"/>
        <v>4.9275126162440088</v>
      </c>
      <c r="F140">
        <f t="shared" si="30"/>
        <v>6.7632526105309934</v>
      </c>
      <c r="H140">
        <f t="shared" si="26"/>
        <v>2.2025431425976461E-2</v>
      </c>
      <c r="I140">
        <f t="shared" si="27"/>
        <v>3.66300366300365E-3</v>
      </c>
      <c r="J140">
        <f t="shared" si="28"/>
        <v>3.069700252798846E-3</v>
      </c>
      <c r="K140">
        <f t="shared" si="29"/>
        <v>1.8362427762972811E-2</v>
      </c>
      <c r="L140">
        <f t="shared" si="33"/>
        <v>-1.5292727510173965E-2</v>
      </c>
      <c r="M140">
        <f t="shared" si="34"/>
        <v>2.338675147004316E-4</v>
      </c>
      <c r="N140">
        <f t="shared" si="35"/>
        <v>5.6396911249513435</v>
      </c>
      <c r="O140">
        <f t="shared" si="36"/>
        <v>7.1725866455241262E-3</v>
      </c>
      <c r="P140">
        <f t="shared" si="38"/>
        <v>5.8183102177519066</v>
      </c>
      <c r="Q140">
        <f t="shared" si="37"/>
        <v>2.8899999999998165E-4</v>
      </c>
      <c r="AA140">
        <f t="shared" si="31"/>
        <v>2.8045659797379286E-5</v>
      </c>
    </row>
    <row r="141" spans="1:27" x14ac:dyDescent="0.2">
      <c r="A141" s="1">
        <v>29997</v>
      </c>
      <c r="B141">
        <v>45.64</v>
      </c>
      <c r="C141">
        <v>54.9</v>
      </c>
      <c r="D141">
        <v>5.7619999999999996</v>
      </c>
      <c r="E141">
        <f t="shared" si="32"/>
        <v>5.0497758232127188</v>
      </c>
      <c r="F141">
        <f t="shared" si="30"/>
        <v>6.9310648553900069</v>
      </c>
      <c r="H141">
        <f t="shared" si="26"/>
        <v>1.3996889580093264E-2</v>
      </c>
      <c r="I141">
        <f t="shared" si="27"/>
        <v>1.8248175182482562E-3</v>
      </c>
      <c r="J141">
        <f t="shared" si="28"/>
        <v>3.7263726372637196E-2</v>
      </c>
      <c r="K141">
        <f t="shared" si="29"/>
        <v>1.2172072061845007E-2</v>
      </c>
      <c r="L141">
        <f t="shared" si="33"/>
        <v>2.5091654310792189E-2</v>
      </c>
      <c r="M141">
        <f t="shared" si="34"/>
        <v>6.2959111605229623E-4</v>
      </c>
      <c r="N141">
        <f t="shared" si="35"/>
        <v>5.622615860303549</v>
      </c>
      <c r="O141">
        <f t="shared" si="36"/>
        <v>1.942793839891965E-2</v>
      </c>
      <c r="P141">
        <f t="shared" si="38"/>
        <v>5.8891311090005516</v>
      </c>
      <c r="Q141">
        <f t="shared" si="37"/>
        <v>4.2848999999999936E-2</v>
      </c>
      <c r="AA141">
        <f t="shared" si="31"/>
        <v>9.9245896755095829E-4</v>
      </c>
    </row>
    <row r="142" spans="1:27" x14ac:dyDescent="0.2">
      <c r="A142" s="1">
        <v>30025</v>
      </c>
      <c r="B142">
        <v>45.76</v>
      </c>
      <c r="C142">
        <v>54.9</v>
      </c>
      <c r="D142">
        <v>5.7874999999999996</v>
      </c>
      <c r="E142">
        <f t="shared" si="32"/>
        <v>5.0588228178071919</v>
      </c>
      <c r="F142">
        <f t="shared" si="30"/>
        <v>6.9434822989510492</v>
      </c>
      <c r="H142">
        <f t="shared" si="26"/>
        <v>2.6292725679228912E-3</v>
      </c>
      <c r="I142">
        <f t="shared" si="27"/>
        <v>0</v>
      </c>
      <c r="J142">
        <f t="shared" si="28"/>
        <v>4.425546685178805E-3</v>
      </c>
      <c r="K142">
        <f t="shared" si="29"/>
        <v>2.6292725679228912E-3</v>
      </c>
      <c r="L142">
        <f t="shared" si="33"/>
        <v>1.7962741172559138E-3</v>
      </c>
      <c r="M142">
        <f t="shared" si="34"/>
        <v>3.2266007043235125E-6</v>
      </c>
      <c r="N142">
        <f t="shared" si="35"/>
        <v>5.7771498685363714</v>
      </c>
      <c r="O142">
        <f t="shared" si="36"/>
        <v>1.0712522131438823E-4</v>
      </c>
      <c r="P142">
        <f t="shared" si="38"/>
        <v>5.9046152398743477</v>
      </c>
      <c r="Q142">
        <f t="shared" si="37"/>
        <v>6.5025000000000401E-4</v>
      </c>
      <c r="AA142">
        <f t="shared" si="31"/>
        <v>7.1880935690393215E-6</v>
      </c>
    </row>
    <row r="143" spans="1:27" x14ac:dyDescent="0.2">
      <c r="A143" s="1">
        <v>30056</v>
      </c>
      <c r="B143">
        <v>46.06</v>
      </c>
      <c r="C143">
        <v>55.1</v>
      </c>
      <c r="D143">
        <v>5.9550000000000001</v>
      </c>
      <c r="E143">
        <f t="shared" si="32"/>
        <v>5.1901698095651625</v>
      </c>
      <c r="F143">
        <f t="shared" si="30"/>
        <v>7.1237624837168907</v>
      </c>
      <c r="H143">
        <f t="shared" si="26"/>
        <v>6.555944055944174E-3</v>
      </c>
      <c r="I143">
        <f t="shared" si="27"/>
        <v>3.6429872495447047E-3</v>
      </c>
      <c r="J143">
        <f t="shared" si="28"/>
        <v>2.8941684665226841E-2</v>
      </c>
      <c r="K143">
        <f t="shared" si="29"/>
        <v>2.9129568063994693E-3</v>
      </c>
      <c r="L143">
        <f t="shared" si="33"/>
        <v>2.6028727858827372E-2</v>
      </c>
      <c r="M143">
        <f t="shared" si="34"/>
        <v>6.774946739488961E-4</v>
      </c>
      <c r="N143">
        <f t="shared" si="35"/>
        <v>5.8043587375170365</v>
      </c>
      <c r="O143">
        <f t="shared" si="36"/>
        <v>2.269278996246114E-2</v>
      </c>
      <c r="P143">
        <f t="shared" si="38"/>
        <v>5.92181512902651</v>
      </c>
      <c r="Q143">
        <f t="shared" si="37"/>
        <v>2.8056250000000144E-2</v>
      </c>
      <c r="AA143">
        <f t="shared" si="31"/>
        <v>7.3320813630869377E-4</v>
      </c>
    </row>
    <row r="144" spans="1:27" x14ac:dyDescent="0.2">
      <c r="A144" s="1">
        <v>30086</v>
      </c>
      <c r="B144">
        <v>46.26</v>
      </c>
      <c r="C144">
        <v>55.6</v>
      </c>
      <c r="D144">
        <v>5.7350000000000003</v>
      </c>
      <c r="E144">
        <f t="shared" si="32"/>
        <v>5.0219770242727444</v>
      </c>
      <c r="F144">
        <f t="shared" si="30"/>
        <v>6.8929096411586697</v>
      </c>
      <c r="H144">
        <f t="shared" si="26"/>
        <v>4.3421623968735723E-3</v>
      </c>
      <c r="I144">
        <f t="shared" si="27"/>
        <v>9.0744101633393193E-3</v>
      </c>
      <c r="J144">
        <f t="shared" si="28"/>
        <v>-3.6943744752308993E-2</v>
      </c>
      <c r="K144">
        <f t="shared" si="29"/>
        <v>-4.732247766465747E-3</v>
      </c>
      <c r="L144">
        <f t="shared" si="33"/>
        <v>-3.2211496985843246E-2</v>
      </c>
      <c r="M144">
        <f t="shared" si="34"/>
        <v>1.0375805380689886E-3</v>
      </c>
      <c r="N144">
        <f t="shared" si="35"/>
        <v>5.9268194645506966</v>
      </c>
      <c r="O144">
        <f t="shared" si="36"/>
        <v>3.6794706980515839E-2</v>
      </c>
      <c r="P144">
        <f t="shared" si="38"/>
        <v>5.8937916326087514</v>
      </c>
      <c r="Q144">
        <f t="shared" si="37"/>
        <v>4.8399999999999888E-2</v>
      </c>
      <c r="AA144">
        <f t="shared" si="31"/>
        <v>1.2666665163262587E-3</v>
      </c>
    </row>
    <row r="145" spans="1:27" x14ac:dyDescent="0.2">
      <c r="A145" s="1">
        <v>30117</v>
      </c>
      <c r="B145">
        <v>46.42</v>
      </c>
      <c r="C145">
        <v>56.3</v>
      </c>
      <c r="D145">
        <v>5.97</v>
      </c>
      <c r="E145">
        <f t="shared" si="32"/>
        <v>5.2753311380562558</v>
      </c>
      <c r="F145">
        <f t="shared" si="30"/>
        <v>7.2406505816458422</v>
      </c>
      <c r="H145">
        <f t="shared" si="26"/>
        <v>3.4587116299178433E-3</v>
      </c>
      <c r="I145">
        <f t="shared" si="27"/>
        <v>1.2589928057553879E-2</v>
      </c>
      <c r="J145">
        <f t="shared" si="28"/>
        <v>4.0976460331298981E-2</v>
      </c>
      <c r="K145">
        <f t="shared" si="29"/>
        <v>-9.1312164276360352E-3</v>
      </c>
      <c r="L145">
        <f t="shared" si="33"/>
        <v>5.0107676758935016E-2</v>
      </c>
      <c r="M145">
        <f t="shared" si="34"/>
        <v>2.5107792701779164E-3</v>
      </c>
      <c r="N145">
        <f t="shared" si="35"/>
        <v>5.6826324737875078</v>
      </c>
      <c r="O145">
        <f t="shared" si="36"/>
        <v>8.2580095121487243E-2</v>
      </c>
      <c r="P145">
        <f t="shared" si="38"/>
        <v>5.8399741456320102</v>
      </c>
      <c r="Q145">
        <f t="shared" si="37"/>
        <v>5.5224999999999733E-2</v>
      </c>
      <c r="AA145">
        <f t="shared" si="31"/>
        <v>1.9519764483076451E-3</v>
      </c>
    </row>
    <row r="146" spans="1:27" x14ac:dyDescent="0.2">
      <c r="A146" s="1">
        <v>30147</v>
      </c>
      <c r="B146">
        <v>46.74</v>
      </c>
      <c r="C146">
        <v>56.6</v>
      </c>
      <c r="D146">
        <v>6.165</v>
      </c>
      <c r="E146">
        <f t="shared" si="32"/>
        <v>5.4391738492572888</v>
      </c>
      <c r="F146">
        <f t="shared" si="30"/>
        <v>7.4655327342747109</v>
      </c>
      <c r="H146">
        <f t="shared" si="26"/>
        <v>6.8935803532959028E-3</v>
      </c>
      <c r="I146">
        <f t="shared" si="27"/>
        <v>5.3285968028420339E-3</v>
      </c>
      <c r="J146">
        <f t="shared" si="28"/>
        <v>3.2663316582914659E-2</v>
      </c>
      <c r="K146">
        <f t="shared" si="29"/>
        <v>1.5649835504538689E-3</v>
      </c>
      <c r="L146">
        <f t="shared" si="33"/>
        <v>3.109833303246079E-2</v>
      </c>
      <c r="M146">
        <f t="shared" si="34"/>
        <v>9.6710631739784186E-4</v>
      </c>
      <c r="N146">
        <f t="shared" si="35"/>
        <v>5.9793429517962098</v>
      </c>
      <c r="O146">
        <f t="shared" si="36"/>
        <v>3.4468539547744495E-2</v>
      </c>
      <c r="P146">
        <f t="shared" si="38"/>
        <v>5.8491136091050002</v>
      </c>
      <c r="Q146">
        <f t="shared" si="37"/>
        <v>3.8025000000000114E-2</v>
      </c>
      <c r="AA146">
        <f t="shared" si="31"/>
        <v>9.838711148024747E-4</v>
      </c>
    </row>
    <row r="147" spans="1:27" x14ac:dyDescent="0.2">
      <c r="A147" s="1">
        <v>30178</v>
      </c>
      <c r="B147">
        <v>46.86</v>
      </c>
      <c r="C147">
        <v>56.7</v>
      </c>
      <c r="D147">
        <v>6.1974999999999998</v>
      </c>
      <c r="E147">
        <f t="shared" si="32"/>
        <v>5.4634811139564654</v>
      </c>
      <c r="F147">
        <f t="shared" si="30"/>
        <v>7.4988956466069148</v>
      </c>
      <c r="H147">
        <f t="shared" si="26"/>
        <v>2.5673940949935137E-3</v>
      </c>
      <c r="I147">
        <f t="shared" si="27"/>
        <v>1.7667844522968323E-3</v>
      </c>
      <c r="J147">
        <f t="shared" si="28"/>
        <v>5.2716950527169626E-3</v>
      </c>
      <c r="K147">
        <f t="shared" si="29"/>
        <v>8.0060964269668133E-4</v>
      </c>
      <c r="L147">
        <f t="shared" si="33"/>
        <v>4.4710854100202813E-3</v>
      </c>
      <c r="M147">
        <f t="shared" si="34"/>
        <v>1.9990604743696228E-5</v>
      </c>
      <c r="N147">
        <f t="shared" si="35"/>
        <v>6.1699357584472247</v>
      </c>
      <c r="O147">
        <f t="shared" si="36"/>
        <v>7.5978741237973002E-4</v>
      </c>
      <c r="P147">
        <f t="shared" si="38"/>
        <v>5.8537964658616781</v>
      </c>
      <c r="Q147">
        <f t="shared" si="37"/>
        <v>1.0562499999999839E-3</v>
      </c>
      <c r="AA147">
        <f t="shared" si="31"/>
        <v>1.8462250435958118E-5</v>
      </c>
    </row>
    <row r="148" spans="1:27" x14ac:dyDescent="0.2">
      <c r="A148" s="1">
        <v>30209</v>
      </c>
      <c r="B148">
        <v>47.11</v>
      </c>
      <c r="C148">
        <v>56.9</v>
      </c>
      <c r="D148">
        <v>6.26</v>
      </c>
      <c r="E148">
        <f t="shared" si="32"/>
        <v>5.5086557297510375</v>
      </c>
      <c r="F148">
        <f t="shared" si="30"/>
        <v>7.5609000212269146</v>
      </c>
      <c r="H148">
        <f t="shared" si="26"/>
        <v>5.3350405463081785E-3</v>
      </c>
      <c r="I148">
        <f t="shared" si="27"/>
        <v>3.5273368606700828E-3</v>
      </c>
      <c r="J148">
        <f t="shared" si="28"/>
        <v>1.0084711577248884E-2</v>
      </c>
      <c r="K148">
        <f t="shared" si="29"/>
        <v>1.8077036856380957E-3</v>
      </c>
      <c r="L148">
        <f t="shared" si="33"/>
        <v>8.2770078916107881E-3</v>
      </c>
      <c r="M148">
        <f t="shared" si="34"/>
        <v>6.8508859637787266E-5</v>
      </c>
      <c r="N148">
        <f t="shared" si="35"/>
        <v>6.2087032435917422</v>
      </c>
      <c r="O148">
        <f t="shared" si="36"/>
        <v>2.6313572180081163E-3</v>
      </c>
      <c r="P148">
        <f t="shared" si="38"/>
        <v>5.8643783953079911</v>
      </c>
      <c r="Q148">
        <f t="shared" si="37"/>
        <v>3.90625E-3</v>
      </c>
      <c r="AA148">
        <f t="shared" si="31"/>
        <v>7.5446078525675216E-5</v>
      </c>
    </row>
    <row r="149" spans="1:27" x14ac:dyDescent="0.2">
      <c r="A149" s="1">
        <v>30239</v>
      </c>
      <c r="B149">
        <v>47.77</v>
      </c>
      <c r="C149">
        <v>57</v>
      </c>
      <c r="D149">
        <v>7.35</v>
      </c>
      <c r="E149">
        <f t="shared" si="32"/>
        <v>6.3896797153024902</v>
      </c>
      <c r="F149">
        <f t="shared" si="30"/>
        <v>8.770148628846556</v>
      </c>
      <c r="H149">
        <f t="shared" si="26"/>
        <v>1.4009764381235579E-2</v>
      </c>
      <c r="I149">
        <f t="shared" si="27"/>
        <v>1.7574692442883233E-3</v>
      </c>
      <c r="J149">
        <f t="shared" si="28"/>
        <v>0.17412140575079871</v>
      </c>
      <c r="K149">
        <f t="shared" si="29"/>
        <v>1.2252295136947255E-2</v>
      </c>
      <c r="L149">
        <f t="shared" si="33"/>
        <v>0.16186911061385145</v>
      </c>
      <c r="M149">
        <f t="shared" si="34"/>
        <v>2.6201608970919277E-2</v>
      </c>
      <c r="N149">
        <f t="shared" si="35"/>
        <v>6.3366993675572898</v>
      </c>
      <c r="O149">
        <f t="shared" si="36"/>
        <v>1.0267781717087958</v>
      </c>
      <c r="P149">
        <f t="shared" si="38"/>
        <v>5.9362304902020417</v>
      </c>
      <c r="Q149">
        <f t="shared" si="37"/>
        <v>1.1880999999999997</v>
      </c>
      <c r="AA149">
        <f t="shared" si="31"/>
        <v>2.8334058255319559E-2</v>
      </c>
    </row>
    <row r="150" spans="1:27" x14ac:dyDescent="0.2">
      <c r="A150" s="1">
        <v>30270</v>
      </c>
      <c r="B150">
        <v>48.15</v>
      </c>
      <c r="C150">
        <v>56.9</v>
      </c>
      <c r="D150">
        <v>7.5274999999999999</v>
      </c>
      <c r="E150">
        <f t="shared" si="32"/>
        <v>6.4809530485091233</v>
      </c>
      <c r="F150">
        <f t="shared" si="30"/>
        <v>8.89542575285566</v>
      </c>
      <c r="H150">
        <f t="shared" si="26"/>
        <v>7.954783336822091E-3</v>
      </c>
      <c r="I150">
        <f t="shared" si="27"/>
        <v>-1.7543859649122862E-3</v>
      </c>
      <c r="J150">
        <f t="shared" si="28"/>
        <v>2.4149659863945683E-2</v>
      </c>
      <c r="K150">
        <f t="shared" si="29"/>
        <v>9.7091693017343772E-3</v>
      </c>
      <c r="L150">
        <f t="shared" si="33"/>
        <v>1.4440490562211306E-2</v>
      </c>
      <c r="M150">
        <f t="shared" si="34"/>
        <v>2.085277676773138E-4</v>
      </c>
      <c r="N150">
        <f t="shared" si="35"/>
        <v>7.4213623943677476</v>
      </c>
      <c r="O150">
        <f t="shared" si="36"/>
        <v>1.126519132934751E-2</v>
      </c>
      <c r="P150">
        <f t="shared" si="38"/>
        <v>5.9938663570455306</v>
      </c>
      <c r="Q150">
        <f t="shared" si="37"/>
        <v>3.1506250000000076E-2</v>
      </c>
      <c r="AA150">
        <f t="shared" si="31"/>
        <v>3.7735863711535743E-4</v>
      </c>
    </row>
    <row r="151" spans="1:27" x14ac:dyDescent="0.2">
      <c r="A151" s="1">
        <v>30300</v>
      </c>
      <c r="B151">
        <v>48.29</v>
      </c>
      <c r="C151">
        <v>56.7</v>
      </c>
      <c r="D151">
        <v>7.39</v>
      </c>
      <c r="E151">
        <f t="shared" si="32"/>
        <v>6.3218243942845307</v>
      </c>
      <c r="F151">
        <f t="shared" si="30"/>
        <v>8.6770138745081802</v>
      </c>
      <c r="H151">
        <f t="shared" si="26"/>
        <v>2.9075804776739211E-3</v>
      </c>
      <c r="I151">
        <f t="shared" si="27"/>
        <v>-3.5149384885764245E-3</v>
      </c>
      <c r="J151">
        <f t="shared" si="28"/>
        <v>-1.8266356692128838E-2</v>
      </c>
      <c r="K151">
        <f t="shared" si="29"/>
        <v>6.4225189662503457E-3</v>
      </c>
      <c r="L151">
        <f t="shared" si="33"/>
        <v>-2.4688875658379184E-2</v>
      </c>
      <c r="M151">
        <f t="shared" si="34"/>
        <v>6.0954058127490819E-4</v>
      </c>
      <c r="N151">
        <f t="shared" si="35"/>
        <v>7.5758455115184491</v>
      </c>
      <c r="O151">
        <f t="shared" si="36"/>
        <v>3.4538554151554116E-2</v>
      </c>
      <c r="P151">
        <f t="shared" si="38"/>
        <v>6.0323620774048257</v>
      </c>
      <c r="Q151">
        <f t="shared" si="37"/>
        <v>1.8906250000000048E-2</v>
      </c>
      <c r="AA151">
        <f t="shared" si="31"/>
        <v>4.6686956275385005E-4</v>
      </c>
    </row>
    <row r="152" spans="1:27" x14ac:dyDescent="0.2">
      <c r="A152" s="1">
        <v>30331</v>
      </c>
      <c r="B152">
        <v>49.35</v>
      </c>
      <c r="C152">
        <v>56.8</v>
      </c>
      <c r="D152">
        <v>7.21</v>
      </c>
      <c r="E152">
        <f t="shared" si="32"/>
        <v>6.0460060790273529</v>
      </c>
      <c r="F152">
        <f t="shared" si="30"/>
        <v>8.2984397163120551</v>
      </c>
      <c r="H152">
        <f t="shared" si="26"/>
        <v>2.195071443363017E-2</v>
      </c>
      <c r="I152">
        <f t="shared" si="27"/>
        <v>1.7636684303350414E-3</v>
      </c>
      <c r="J152">
        <f t="shared" si="28"/>
        <v>-2.4357239512855178E-2</v>
      </c>
      <c r="K152">
        <f t="shared" si="29"/>
        <v>2.0187046003295128E-2</v>
      </c>
      <c r="L152">
        <f t="shared" si="33"/>
        <v>-4.4544285516150306E-2</v>
      </c>
      <c r="M152">
        <f t="shared" si="34"/>
        <v>1.9841933721443179E-3</v>
      </c>
      <c r="N152">
        <f t="shared" si="35"/>
        <v>7.5391822699643507</v>
      </c>
      <c r="O152">
        <f t="shared" si="36"/>
        <v>0.10836096685888269</v>
      </c>
      <c r="P152">
        <f t="shared" si="38"/>
        <v>6.1541376481699297</v>
      </c>
      <c r="Q152">
        <f t="shared" si="37"/>
        <v>3.2399999999999901E-2</v>
      </c>
      <c r="AA152">
        <f t="shared" si="31"/>
        <v>1.1216212692034271E-3</v>
      </c>
    </row>
    <row r="153" spans="1:27" x14ac:dyDescent="0.2">
      <c r="A153" s="1">
        <v>30362</v>
      </c>
      <c r="B153">
        <v>49.37</v>
      </c>
      <c r="C153">
        <v>56.9</v>
      </c>
      <c r="D153">
        <v>7.3970000000000002</v>
      </c>
      <c r="E153">
        <f t="shared" si="32"/>
        <v>6.2112197401545179</v>
      </c>
      <c r="F153">
        <f t="shared" si="30"/>
        <v>8.525203564917966</v>
      </c>
      <c r="H153">
        <f t="shared" si="26"/>
        <v>4.052684903748105E-4</v>
      </c>
      <c r="I153">
        <f t="shared" si="27"/>
        <v>1.7605633802817433E-3</v>
      </c>
      <c r="J153">
        <f t="shared" si="28"/>
        <v>2.5936199722607522E-2</v>
      </c>
      <c r="K153">
        <f t="shared" si="29"/>
        <v>-1.3552948899069328E-3</v>
      </c>
      <c r="L153">
        <f t="shared" si="33"/>
        <v>2.7291494612514455E-2</v>
      </c>
      <c r="M153">
        <f t="shared" si="34"/>
        <v>7.4482567818490554E-4</v>
      </c>
      <c r="N153">
        <f t="shared" si="35"/>
        <v>7.2002283238437705</v>
      </c>
      <c r="O153">
        <f t="shared" si="36"/>
        <v>3.8719092537332134E-2</v>
      </c>
      <c r="P153">
        <f t="shared" si="38"/>
        <v>6.145796976863581</v>
      </c>
      <c r="Q153">
        <f t="shared" si="37"/>
        <v>3.4969000000000104E-2</v>
      </c>
      <c r="AA153">
        <f t="shared" si="31"/>
        <v>6.6918201036013586E-4</v>
      </c>
    </row>
    <row r="154" spans="1:27" x14ac:dyDescent="0.2">
      <c r="A154" s="1">
        <v>30390</v>
      </c>
      <c r="B154">
        <v>49.56</v>
      </c>
      <c r="C154">
        <v>56.9</v>
      </c>
      <c r="D154">
        <v>7.4625000000000004</v>
      </c>
      <c r="E154">
        <f t="shared" si="32"/>
        <v>6.2421966879972315</v>
      </c>
      <c r="F154">
        <f t="shared" si="30"/>
        <v>8.5677209443099276</v>
      </c>
      <c r="H154">
        <f t="shared" si="26"/>
        <v>3.8484909864291428E-3</v>
      </c>
      <c r="I154">
        <f t="shared" si="27"/>
        <v>0</v>
      </c>
      <c r="J154">
        <f t="shared" si="28"/>
        <v>8.8549411923752874E-3</v>
      </c>
      <c r="K154">
        <f t="shared" si="29"/>
        <v>3.8484909864291428E-3</v>
      </c>
      <c r="L154">
        <f t="shared" si="33"/>
        <v>5.0064502059461446E-3</v>
      </c>
      <c r="M154">
        <f t="shared" si="34"/>
        <v>2.5064543664618193E-5</v>
      </c>
      <c r="N154">
        <f t="shared" si="35"/>
        <v>7.425467287826617</v>
      </c>
      <c r="O154">
        <f t="shared" si="36"/>
        <v>1.3714217709166539E-3</v>
      </c>
      <c r="P154">
        <f t="shared" si="38"/>
        <v>6.1694490211334641</v>
      </c>
      <c r="Q154">
        <f t="shared" si="37"/>
        <v>4.2902500000000145E-3</v>
      </c>
      <c r="AA154">
        <f t="shared" si="31"/>
        <v>4.3525280164287373E-5</v>
      </c>
    </row>
    <row r="155" spans="1:27" x14ac:dyDescent="0.2">
      <c r="A155" s="1">
        <v>30421</v>
      </c>
      <c r="B155">
        <v>49.95</v>
      </c>
      <c r="C155">
        <v>57.3</v>
      </c>
      <c r="D155">
        <v>7.4950000000000001</v>
      </c>
      <c r="E155">
        <f t="shared" si="32"/>
        <v>6.2641608751608739</v>
      </c>
      <c r="F155">
        <f t="shared" si="30"/>
        <v>8.5978678678678673</v>
      </c>
      <c r="H155">
        <f t="shared" si="26"/>
        <v>7.8692493946730391E-3</v>
      </c>
      <c r="I155">
        <f t="shared" si="27"/>
        <v>7.0298769771528491E-3</v>
      </c>
      <c r="J155">
        <f t="shared" si="28"/>
        <v>4.3551088777218361E-3</v>
      </c>
      <c r="K155">
        <f t="shared" si="29"/>
        <v>8.3937241752018998E-4</v>
      </c>
      <c r="L155">
        <f t="shared" si="33"/>
        <v>3.5157364602016461E-3</v>
      </c>
      <c r="M155">
        <f t="shared" si="34"/>
        <v>1.2360402857591201E-5</v>
      </c>
      <c r="N155">
        <f t="shared" si="35"/>
        <v>7.4687638166657448</v>
      </c>
      <c r="O155">
        <f t="shared" si="36"/>
        <v>6.8833731594865333E-4</v>
      </c>
      <c r="P155">
        <f t="shared" si="38"/>
        <v>6.1746274864731001</v>
      </c>
      <c r="Q155">
        <f t="shared" si="37"/>
        <v>1.0562499999999839E-3</v>
      </c>
      <c r="AA155">
        <f t="shared" si="31"/>
        <v>1.1315643343920699E-5</v>
      </c>
    </row>
    <row r="156" spans="1:27" x14ac:dyDescent="0.2">
      <c r="A156" s="1">
        <v>30451</v>
      </c>
      <c r="B156">
        <v>50.26</v>
      </c>
      <c r="C156">
        <v>57.6</v>
      </c>
      <c r="D156">
        <v>7.4850000000000003</v>
      </c>
      <c r="E156">
        <f t="shared" si="32"/>
        <v>6.2497686316866572</v>
      </c>
      <c r="F156">
        <f t="shared" si="30"/>
        <v>8.578113808197374</v>
      </c>
      <c r="H156">
        <f t="shared" si="26"/>
        <v>6.2062062062060441E-3</v>
      </c>
      <c r="I156">
        <f t="shared" si="27"/>
        <v>5.2356020942410098E-3</v>
      </c>
      <c r="J156">
        <f t="shared" si="28"/>
        <v>-1.3342228152101177E-3</v>
      </c>
      <c r="K156">
        <f t="shared" si="29"/>
        <v>9.7060411196503438E-4</v>
      </c>
      <c r="L156">
        <f t="shared" si="33"/>
        <v>-2.304826927175152E-3</v>
      </c>
      <c r="M156">
        <f t="shared" si="34"/>
        <v>5.3122271642316538E-6</v>
      </c>
      <c r="N156">
        <f t="shared" si="35"/>
        <v>7.5022746778191785</v>
      </c>
      <c r="O156">
        <f t="shared" si="36"/>
        <v>2.984144937564049E-4</v>
      </c>
      <c r="P156">
        <f t="shared" si="38"/>
        <v>6.1806206053013231</v>
      </c>
      <c r="Q156">
        <f t="shared" si="37"/>
        <v>9.9999999999995736E-5</v>
      </c>
      <c r="AA156">
        <f t="shared" si="31"/>
        <v>5.6676613332939113E-6</v>
      </c>
    </row>
    <row r="157" spans="1:27" x14ac:dyDescent="0.2">
      <c r="A157" s="1">
        <v>30482</v>
      </c>
      <c r="B157">
        <v>50.53</v>
      </c>
      <c r="C157">
        <v>57.8</v>
      </c>
      <c r="D157">
        <v>7.6375000000000002</v>
      </c>
      <c r="E157">
        <f t="shared" si="32"/>
        <v>6.3650511718639544</v>
      </c>
      <c r="F157">
        <f t="shared" si="30"/>
        <v>8.7363447456956251</v>
      </c>
      <c r="H157">
        <f t="shared" si="26"/>
        <v>5.3720652606448205E-3</v>
      </c>
      <c r="I157">
        <f t="shared" si="27"/>
        <v>3.4722222222220989E-3</v>
      </c>
      <c r="J157">
        <f t="shared" si="28"/>
        <v>2.0374081496326024E-2</v>
      </c>
      <c r="K157">
        <f t="shared" si="29"/>
        <v>1.8998430384227216E-3</v>
      </c>
      <c r="L157">
        <f t="shared" si="33"/>
        <v>1.8474238457903303E-2</v>
      </c>
      <c r="M157">
        <f t="shared" si="34"/>
        <v>3.412974865994734E-4</v>
      </c>
      <c r="N157">
        <f t="shared" si="35"/>
        <v>7.499220325142594</v>
      </c>
      <c r="O157">
        <f t="shared" si="36"/>
        <v>1.9121268478669982E-2</v>
      </c>
      <c r="P157">
        <f t="shared" si="38"/>
        <v>6.1923628143314371</v>
      </c>
      <c r="Q157">
        <f t="shared" si="37"/>
        <v>2.3256249999999958E-2</v>
      </c>
      <c r="AA157">
        <f t="shared" si="31"/>
        <v>3.5859348835376068E-4</v>
      </c>
    </row>
    <row r="158" spans="1:27" x14ac:dyDescent="0.2">
      <c r="A158" s="1">
        <v>30512</v>
      </c>
      <c r="B158">
        <v>50.94</v>
      </c>
      <c r="C158">
        <v>58</v>
      </c>
      <c r="D158">
        <v>7.6675000000000004</v>
      </c>
      <c r="E158">
        <f t="shared" si="32"/>
        <v>6.360554433787649</v>
      </c>
      <c r="F158">
        <f t="shared" si="30"/>
        <v>8.730172752257559</v>
      </c>
      <c r="H158">
        <f t="shared" si="26"/>
        <v>8.1139916881061147E-3</v>
      </c>
      <c r="I158">
        <f t="shared" si="27"/>
        <v>3.4602076124568004E-3</v>
      </c>
      <c r="J158">
        <f t="shared" si="28"/>
        <v>3.9279869067103679E-3</v>
      </c>
      <c r="K158">
        <f t="shared" si="29"/>
        <v>4.6537840756493143E-3</v>
      </c>
      <c r="L158">
        <f t="shared" si="33"/>
        <v>-7.2579716893894641E-4</v>
      </c>
      <c r="M158">
        <f t="shared" si="34"/>
        <v>5.2678153043978957E-7</v>
      </c>
      <c r="N158">
        <f t="shared" si="35"/>
        <v>7.673043275877772</v>
      </c>
      <c r="O158">
        <f t="shared" si="36"/>
        <v>3.072790745708441E-5</v>
      </c>
      <c r="P158">
        <f t="shared" si="38"/>
        <v>6.2211807337874161</v>
      </c>
      <c r="Q158">
        <f t="shared" si="37"/>
        <v>9.0000000000001494E-4</v>
      </c>
      <c r="AA158">
        <f t="shared" si="31"/>
        <v>1.7729481542741272E-6</v>
      </c>
    </row>
    <row r="159" spans="1:27" x14ac:dyDescent="0.2">
      <c r="A159" s="1">
        <v>30543</v>
      </c>
      <c r="B159">
        <v>51.2</v>
      </c>
      <c r="C159">
        <v>58.2</v>
      </c>
      <c r="D159">
        <v>7.9550000000000001</v>
      </c>
      <c r="E159">
        <f t="shared" si="32"/>
        <v>6.5881782924107135</v>
      </c>
      <c r="F159">
        <f t="shared" si="30"/>
        <v>9.0425976562500008</v>
      </c>
      <c r="H159">
        <f t="shared" si="26"/>
        <v>5.1040439733021081E-3</v>
      </c>
      <c r="I159">
        <f t="shared" si="27"/>
        <v>3.4482758620690834E-3</v>
      </c>
      <c r="J159">
        <f t="shared" si="28"/>
        <v>3.7495924356048205E-2</v>
      </c>
      <c r="K159">
        <f t="shared" si="29"/>
        <v>1.6557681112330247E-3</v>
      </c>
      <c r="L159">
        <f t="shared" si="33"/>
        <v>3.584015624481518E-2</v>
      </c>
      <c r="M159">
        <f t="shared" si="34"/>
        <v>1.2845167996527644E-3</v>
      </c>
      <c r="N159">
        <f t="shared" si="35"/>
        <v>7.6801956019928799</v>
      </c>
      <c r="O159">
        <f t="shared" si="36"/>
        <v>7.5517457164055724E-2</v>
      </c>
      <c r="P159">
        <f t="shared" si="38"/>
        <v>6.2314815664606389</v>
      </c>
      <c r="Q159">
        <f t="shared" si="37"/>
        <v>8.2656249999999792E-2</v>
      </c>
      <c r="AA159">
        <f t="shared" si="31"/>
        <v>1.3076267800617768E-3</v>
      </c>
    </row>
    <row r="160" spans="1:27" x14ac:dyDescent="0.2">
      <c r="A160" s="1">
        <v>30574</v>
      </c>
      <c r="B160">
        <v>51.57</v>
      </c>
      <c r="C160">
        <v>58.5</v>
      </c>
      <c r="D160">
        <v>7.8949999999999996</v>
      </c>
      <c r="E160">
        <f t="shared" si="32"/>
        <v>6.5250373971578144</v>
      </c>
      <c r="F160">
        <f t="shared" si="30"/>
        <v>8.9559336823734714</v>
      </c>
      <c r="H160">
        <f t="shared" si="26"/>
        <v>7.2265624999998668E-3</v>
      </c>
      <c r="I160">
        <f t="shared" si="27"/>
        <v>5.1546391752577136E-3</v>
      </c>
      <c r="J160">
        <f t="shared" si="28"/>
        <v>-7.5424261470773413E-3</v>
      </c>
      <c r="K160">
        <f t="shared" si="29"/>
        <v>2.0719233247421531E-3</v>
      </c>
      <c r="L160">
        <f t="shared" si="33"/>
        <v>-9.6143494718194944E-3</v>
      </c>
      <c r="M160">
        <f t="shared" si="34"/>
        <v>9.243571576627579E-5</v>
      </c>
      <c r="N160">
        <f t="shared" si="35"/>
        <v>7.9714821500483239</v>
      </c>
      <c r="O160">
        <f t="shared" si="36"/>
        <v>5.8495192760144032E-3</v>
      </c>
      <c r="P160">
        <f t="shared" si="38"/>
        <v>6.2443927184658898</v>
      </c>
      <c r="Q160">
        <f t="shared" si="37"/>
        <v>3.6000000000000597E-3</v>
      </c>
      <c r="AA160">
        <f t="shared" si="31"/>
        <v>8.1945218955252288E-5</v>
      </c>
    </row>
    <row r="161" spans="1:27" x14ac:dyDescent="0.2">
      <c r="A161" s="1">
        <v>30604</v>
      </c>
      <c r="B161">
        <v>51.99</v>
      </c>
      <c r="C161">
        <v>58.7</v>
      </c>
      <c r="D161">
        <v>7.7149999999999999</v>
      </c>
      <c r="E161">
        <f t="shared" si="32"/>
        <v>6.3463840573736698</v>
      </c>
      <c r="F161">
        <f t="shared" si="30"/>
        <v>8.7107232160030765</v>
      </c>
      <c r="H161">
        <f t="shared" si="26"/>
        <v>8.1442699243745587E-3</v>
      </c>
      <c r="I161">
        <f t="shared" si="27"/>
        <v>3.4188034188034067E-3</v>
      </c>
      <c r="J161">
        <f t="shared" si="28"/>
        <v>-2.2799240025332401E-2</v>
      </c>
      <c r="K161">
        <f t="shared" si="29"/>
        <v>4.725466505571152E-3</v>
      </c>
      <c r="L161">
        <f t="shared" si="33"/>
        <v>-2.7524706530903553E-2</v>
      </c>
      <c r="M161">
        <f t="shared" si="34"/>
        <v>7.5760946961236475E-4</v>
      </c>
      <c r="N161">
        <f t="shared" si="35"/>
        <v>7.9323075580614839</v>
      </c>
      <c r="O161">
        <f t="shared" si="36"/>
        <v>4.7222574790645261E-2</v>
      </c>
      <c r="P161">
        <f t="shared" si="38"/>
        <v>6.273900387104633</v>
      </c>
      <c r="Q161">
        <f t="shared" si="37"/>
        <v>3.2399999999999901E-2</v>
      </c>
      <c r="AA161">
        <f t="shared" si="31"/>
        <v>6.4647498075500907E-4</v>
      </c>
    </row>
    <row r="162" spans="1:27" x14ac:dyDescent="0.2">
      <c r="A162" s="1">
        <v>30635</v>
      </c>
      <c r="B162">
        <v>52.31</v>
      </c>
      <c r="C162">
        <v>58.8</v>
      </c>
      <c r="D162">
        <v>7.875</v>
      </c>
      <c r="E162">
        <f t="shared" si="32"/>
        <v>6.4493404702733672</v>
      </c>
      <c r="F162">
        <f t="shared" si="30"/>
        <v>8.8520359395908983</v>
      </c>
      <c r="H162">
        <f t="shared" si="26"/>
        <v>6.1550298134256387E-3</v>
      </c>
      <c r="I162">
        <f t="shared" si="27"/>
        <v>1.7035775127767216E-3</v>
      </c>
      <c r="J162">
        <f t="shared" si="28"/>
        <v>2.0738820479585307E-2</v>
      </c>
      <c r="K162">
        <f t="shared" si="29"/>
        <v>4.4514523006489171E-3</v>
      </c>
      <c r="L162">
        <f t="shared" si="33"/>
        <v>1.628736817893639E-2</v>
      </c>
      <c r="M162">
        <f t="shared" si="34"/>
        <v>2.6527836219622969E-4</v>
      </c>
      <c r="N162">
        <f t="shared" si="35"/>
        <v>7.7493429544995065</v>
      </c>
      <c r="O162">
        <f t="shared" si="36"/>
        <v>1.5789693083913096E-2</v>
      </c>
      <c r="P162">
        <f t="shared" si="38"/>
        <v>6.3018283554168519</v>
      </c>
      <c r="Q162">
        <f t="shared" si="37"/>
        <v>2.5600000000000046E-2</v>
      </c>
      <c r="AA162">
        <f t="shared" si="31"/>
        <v>3.322418456940372E-4</v>
      </c>
    </row>
    <row r="163" spans="1:27" x14ac:dyDescent="0.2">
      <c r="A163" s="1">
        <v>30665</v>
      </c>
      <c r="B163">
        <v>52.73</v>
      </c>
      <c r="C163">
        <v>58.8</v>
      </c>
      <c r="D163">
        <v>8.0474999999999994</v>
      </c>
      <c r="E163">
        <f t="shared" si="32"/>
        <v>6.5381168215437127</v>
      </c>
      <c r="F163">
        <f t="shared" si="30"/>
        <v>8.9738858334913711</v>
      </c>
      <c r="H163">
        <f t="shared" si="26"/>
        <v>8.0290575415788989E-3</v>
      </c>
      <c r="I163">
        <f t="shared" si="27"/>
        <v>0</v>
      </c>
      <c r="J163">
        <f t="shared" si="28"/>
        <v>2.1904761904761871E-2</v>
      </c>
      <c r="K163">
        <f t="shared" si="29"/>
        <v>8.0290575415788989E-3</v>
      </c>
      <c r="L163">
        <f t="shared" si="33"/>
        <v>1.3875704363182972E-2</v>
      </c>
      <c r="M163">
        <f t="shared" si="34"/>
        <v>1.9253517157445497E-4</v>
      </c>
      <c r="N163">
        <f t="shared" si="35"/>
        <v>7.938228828139934</v>
      </c>
      <c r="O163">
        <f t="shared" si="36"/>
        <v>1.194018899967195E-2</v>
      </c>
      <c r="P163">
        <f t="shared" si="38"/>
        <v>6.352426097899647</v>
      </c>
      <c r="Q163">
        <f t="shared" si="37"/>
        <v>2.9756249999999804E-2</v>
      </c>
      <c r="AA163">
        <f t="shared" si="31"/>
        <v>3.1997587640696925E-4</v>
      </c>
    </row>
    <row r="164" spans="1:27" x14ac:dyDescent="0.2">
      <c r="A164" s="1">
        <v>30696</v>
      </c>
      <c r="B164">
        <v>53.46</v>
      </c>
      <c r="C164">
        <v>59.2</v>
      </c>
      <c r="D164">
        <v>8.19</v>
      </c>
      <c r="E164">
        <f t="shared" si="32"/>
        <v>6.6076767676767663</v>
      </c>
      <c r="F164">
        <f t="shared" si="30"/>
        <v>9.0693602693602688</v>
      </c>
      <c r="H164">
        <f t="shared" si="26"/>
        <v>1.3844111511473578E-2</v>
      </c>
      <c r="I164">
        <f t="shared" si="27"/>
        <v>6.8027210884353817E-3</v>
      </c>
      <c r="J164">
        <f t="shared" si="28"/>
        <v>1.7707362534948645E-2</v>
      </c>
      <c r="K164">
        <f t="shared" si="29"/>
        <v>7.0413904230381963E-3</v>
      </c>
      <c r="L164">
        <f t="shared" si="33"/>
        <v>1.0665972111910449E-2</v>
      </c>
      <c r="M164">
        <f t="shared" si="34"/>
        <v>1.1376296109205144E-4</v>
      </c>
      <c r="N164">
        <f t="shared" si="35"/>
        <v>8.1041655894293996</v>
      </c>
      <c r="O164">
        <f t="shared" si="36"/>
        <v>7.3675460380023166E-3</v>
      </c>
      <c r="P164">
        <f t="shared" si="38"/>
        <v>6.3971560101884553</v>
      </c>
      <c r="Q164">
        <f t="shared" si="37"/>
        <v>2.0306250000000019E-2</v>
      </c>
      <c r="AA164">
        <f t="shared" si="31"/>
        <v>1.9898242619895146E-4</v>
      </c>
    </row>
    <row r="165" spans="1:27" x14ac:dyDescent="0.2">
      <c r="A165" s="1">
        <v>30727</v>
      </c>
      <c r="B165">
        <v>53.24</v>
      </c>
      <c r="C165">
        <v>59.5</v>
      </c>
      <c r="D165">
        <v>8.1050000000000004</v>
      </c>
      <c r="E165">
        <f t="shared" si="32"/>
        <v>6.5993942524417717</v>
      </c>
      <c r="F165">
        <f t="shared" si="30"/>
        <v>9.05799211119459</v>
      </c>
      <c r="H165">
        <f t="shared" si="26"/>
        <v>-4.1152263374485409E-3</v>
      </c>
      <c r="I165">
        <f t="shared" si="27"/>
        <v>5.0675675675675436E-3</v>
      </c>
      <c r="J165">
        <f t="shared" si="28"/>
        <v>-1.0378510378510231E-2</v>
      </c>
      <c r="K165">
        <f t="shared" si="29"/>
        <v>-9.1827939050160845E-3</v>
      </c>
      <c r="L165">
        <f t="shared" si="33"/>
        <v>-1.1957164734941461E-3</v>
      </c>
      <c r="M165">
        <f t="shared" si="34"/>
        <v>1.429737884985277E-6</v>
      </c>
      <c r="N165">
        <f t="shared" si="35"/>
        <v>8.1147929179179172</v>
      </c>
      <c r="O165">
        <f t="shared" si="36"/>
        <v>9.5901241347056112E-5</v>
      </c>
      <c r="P165">
        <f t="shared" si="38"/>
        <v>6.3384122449686595</v>
      </c>
      <c r="Q165">
        <f t="shared" si="37"/>
        <v>7.2249999999998427E-3</v>
      </c>
      <c r="AA165">
        <f t="shared" si="31"/>
        <v>5.1152358054823062E-5</v>
      </c>
    </row>
    <row r="166" spans="1:27" x14ac:dyDescent="0.2">
      <c r="A166" s="1">
        <v>30756</v>
      </c>
      <c r="B166">
        <v>54.01</v>
      </c>
      <c r="C166">
        <v>59.6</v>
      </c>
      <c r="D166">
        <v>7.6974999999999998</v>
      </c>
      <c r="E166">
        <f t="shared" si="32"/>
        <v>6.1886214193138844</v>
      </c>
      <c r="F166">
        <f t="shared" si="30"/>
        <v>8.494186261803371</v>
      </c>
      <c r="H166">
        <f t="shared" si="26"/>
        <v>1.4462809917355379E-2</v>
      </c>
      <c r="I166">
        <f t="shared" si="27"/>
        <v>1.6806722689075571E-3</v>
      </c>
      <c r="J166">
        <f t="shared" si="28"/>
        <v>-5.0277606415792819E-2</v>
      </c>
      <c r="K166">
        <f t="shared" si="29"/>
        <v>1.2782137648447822E-2</v>
      </c>
      <c r="L166">
        <f t="shared" si="33"/>
        <v>-6.3059744064240641E-2</v>
      </c>
      <c r="M166">
        <f t="shared" si="34"/>
        <v>3.9765313214475328E-3</v>
      </c>
      <c r="N166">
        <f t="shared" si="35"/>
        <v>8.2085992256406701</v>
      </c>
      <c r="O166">
        <f t="shared" si="36"/>
        <v>0.26122241845049288</v>
      </c>
      <c r="P166">
        <f t="shared" si="38"/>
        <v>6.4194307027564559</v>
      </c>
      <c r="Q166">
        <f t="shared" si="37"/>
        <v>0.16605625000000052</v>
      </c>
      <c r="AA166">
        <f t="shared" si="31"/>
        <v>3.1690990744592524E-3</v>
      </c>
    </row>
    <row r="167" spans="1:27" x14ac:dyDescent="0.2">
      <c r="A167" s="1">
        <v>30787</v>
      </c>
      <c r="B167">
        <v>54.36</v>
      </c>
      <c r="C167">
        <v>59.9</v>
      </c>
      <c r="D167">
        <v>7.7850000000000001</v>
      </c>
      <c r="E167">
        <f t="shared" si="32"/>
        <v>6.2499728003784289</v>
      </c>
      <c r="F167">
        <f t="shared" si="30"/>
        <v>8.5783940397351</v>
      </c>
      <c r="H167">
        <f t="shared" si="26"/>
        <v>6.4802814293649647E-3</v>
      </c>
      <c r="I167">
        <f t="shared" si="27"/>
        <v>5.0335570469797197E-3</v>
      </c>
      <c r="J167">
        <f t="shared" si="28"/>
        <v>1.1367327054238485E-2</v>
      </c>
      <c r="K167">
        <f t="shared" si="29"/>
        <v>1.4467243823852449E-3</v>
      </c>
      <c r="L167">
        <f t="shared" si="33"/>
        <v>9.9206026718532403E-3</v>
      </c>
      <c r="M167">
        <f t="shared" si="34"/>
        <v>9.8418357372781655E-5</v>
      </c>
      <c r="N167">
        <f t="shared" si="35"/>
        <v>7.70863616093341</v>
      </c>
      <c r="O167">
        <f t="shared" si="36"/>
        <v>5.831435916988083E-3</v>
      </c>
      <c r="P167">
        <f t="shared" si="38"/>
        <v>6.4287178496751665</v>
      </c>
      <c r="Q167">
        <f t="shared" si="37"/>
        <v>7.6562500000000623E-3</v>
      </c>
      <c r="AA167">
        <f t="shared" si="31"/>
        <v>1.0242447353835494E-4</v>
      </c>
    </row>
    <row r="168" spans="1:27" x14ac:dyDescent="0.2">
      <c r="A168" s="1">
        <v>30817</v>
      </c>
      <c r="B168">
        <v>54.74</v>
      </c>
      <c r="C168">
        <v>60</v>
      </c>
      <c r="D168">
        <v>8.15</v>
      </c>
      <c r="E168">
        <f t="shared" si="32"/>
        <v>6.5084294587400171</v>
      </c>
      <c r="F168">
        <f t="shared" si="30"/>
        <v>8.9331384727804171</v>
      </c>
      <c r="H168">
        <f t="shared" si="26"/>
        <v>6.9904341427520222E-3</v>
      </c>
      <c r="I168">
        <f t="shared" si="27"/>
        <v>1.6694490818029983E-3</v>
      </c>
      <c r="J168">
        <f t="shared" si="28"/>
        <v>4.6885035324341739E-2</v>
      </c>
      <c r="K168">
        <f t="shared" si="29"/>
        <v>5.3209850609490239E-3</v>
      </c>
      <c r="L168">
        <f t="shared" si="33"/>
        <v>4.1564050263392716E-2</v>
      </c>
      <c r="M168">
        <f t="shared" si="34"/>
        <v>1.7275702742978361E-3</v>
      </c>
      <c r="N168">
        <f t="shared" si="35"/>
        <v>7.8264238686994885</v>
      </c>
      <c r="O168">
        <f t="shared" si="36"/>
        <v>0.10470151274740611</v>
      </c>
      <c r="P168">
        <f t="shared" si="38"/>
        <v>6.4629249613143447</v>
      </c>
      <c r="Q168">
        <f t="shared" si="37"/>
        <v>0.13322500000000015</v>
      </c>
      <c r="AA168">
        <f t="shared" si="31"/>
        <v>1.9366855118724091E-3</v>
      </c>
    </row>
    <row r="169" spans="1:27" x14ac:dyDescent="0.2">
      <c r="A169" s="1">
        <v>30848</v>
      </c>
      <c r="B169">
        <v>54.61</v>
      </c>
      <c r="C169">
        <v>60.2</v>
      </c>
      <c r="D169">
        <v>8.0229999999999997</v>
      </c>
      <c r="E169">
        <f t="shared" si="32"/>
        <v>6.4436692913385816</v>
      </c>
      <c r="F169">
        <f t="shared" si="30"/>
        <v>8.8442519685039365</v>
      </c>
      <c r="H169">
        <f t="shared" si="26"/>
        <v>-2.3748629886737316E-3</v>
      </c>
      <c r="I169">
        <f t="shared" si="27"/>
        <v>3.3333333333334103E-3</v>
      </c>
      <c r="J169">
        <f t="shared" si="28"/>
        <v>-1.558282208588968E-2</v>
      </c>
      <c r="K169">
        <f t="shared" si="29"/>
        <v>-5.7081963220071419E-3</v>
      </c>
      <c r="L169">
        <f t="shared" si="33"/>
        <v>-9.8746257638825385E-3</v>
      </c>
      <c r="M169">
        <f t="shared" si="34"/>
        <v>9.7508233976732807E-5</v>
      </c>
      <c r="N169">
        <f t="shared" si="35"/>
        <v>8.1034781999756422</v>
      </c>
      <c r="O169">
        <f t="shared" si="36"/>
        <v>6.4767406713195112E-3</v>
      </c>
      <c r="P169">
        <f t="shared" si="38"/>
        <v>6.426033316820762</v>
      </c>
      <c r="Q169">
        <f t="shared" si="37"/>
        <v>1.6129000000000171E-2</v>
      </c>
      <c r="AA169">
        <f t="shared" si="31"/>
        <v>1.9095438868541433E-4</v>
      </c>
    </row>
    <row r="170" spans="1:27" x14ac:dyDescent="0.2">
      <c r="A170" s="1">
        <v>30878</v>
      </c>
      <c r="B170">
        <v>54.75</v>
      </c>
      <c r="C170">
        <v>60.5</v>
      </c>
      <c r="D170">
        <v>8.266</v>
      </c>
      <c r="E170">
        <f t="shared" si="32"/>
        <v>6.6548579256360068</v>
      </c>
      <c r="F170">
        <f t="shared" si="30"/>
        <v>9.1341187214611868</v>
      </c>
      <c r="H170">
        <f t="shared" si="26"/>
        <v>2.5636330342428959E-3</v>
      </c>
      <c r="I170">
        <f t="shared" si="27"/>
        <v>4.983388704318914E-3</v>
      </c>
      <c r="J170">
        <f t="shared" si="28"/>
        <v>3.0287922223607211E-2</v>
      </c>
      <c r="K170">
        <f t="shared" si="29"/>
        <v>-2.4197556700760181E-3</v>
      </c>
      <c r="L170">
        <f t="shared" si="33"/>
        <v>3.2707677893683229E-2</v>
      </c>
      <c r="M170">
        <f t="shared" si="34"/>
        <v>1.0697921931969345E-3</v>
      </c>
      <c r="N170">
        <f t="shared" si="35"/>
        <v>8.0035863002589807</v>
      </c>
      <c r="O170">
        <f t="shared" si="36"/>
        <v>6.8860949811769864E-2</v>
      </c>
      <c r="P170">
        <f t="shared" si="38"/>
        <v>6.4104838862662872</v>
      </c>
      <c r="Q170">
        <f t="shared" si="37"/>
        <v>5.9049000000000157E-2</v>
      </c>
      <c r="AA170">
        <f t="shared" si="31"/>
        <v>9.4054065405546725E-4</v>
      </c>
    </row>
    <row r="171" spans="1:27" x14ac:dyDescent="0.2">
      <c r="A171" s="1">
        <v>30909</v>
      </c>
      <c r="B171">
        <v>55.16</v>
      </c>
      <c r="C171">
        <v>60.7</v>
      </c>
      <c r="D171">
        <v>8.3840000000000003</v>
      </c>
      <c r="E171">
        <f t="shared" si="32"/>
        <v>6.7218348699886041</v>
      </c>
      <c r="F171">
        <f t="shared" si="30"/>
        <v>9.2260478607686736</v>
      </c>
      <c r="H171">
        <f t="shared" si="26"/>
        <v>7.4885844748857622E-3</v>
      </c>
      <c r="I171">
        <f t="shared" si="27"/>
        <v>3.3057851239670644E-3</v>
      </c>
      <c r="J171">
        <f t="shared" si="28"/>
        <v>1.4275344785869892E-2</v>
      </c>
      <c r="K171">
        <f t="shared" si="29"/>
        <v>4.1827993509186978E-3</v>
      </c>
      <c r="L171">
        <f t="shared" si="33"/>
        <v>1.0092545434951194E-2</v>
      </c>
      <c r="M171">
        <f t="shared" si="34"/>
        <v>1.0185947335655419E-4</v>
      </c>
      <c r="N171">
        <f t="shared" si="35"/>
        <v>8.3005750194346941</v>
      </c>
      <c r="O171">
        <f t="shared" si="36"/>
        <v>6.9597273823217218E-3</v>
      </c>
      <c r="P171">
        <f t="shared" si="38"/>
        <v>6.437297654104837</v>
      </c>
      <c r="Q171">
        <f t="shared" si="37"/>
        <v>1.3924000000000077E-2</v>
      </c>
      <c r="AA171">
        <f t="shared" si="31"/>
        <v>1.4106514302867243E-4</v>
      </c>
    </row>
    <row r="172" spans="1:27" x14ac:dyDescent="0.2">
      <c r="A172" s="1">
        <v>30940</v>
      </c>
      <c r="B172">
        <v>55.52</v>
      </c>
      <c r="C172">
        <v>61</v>
      </c>
      <c r="D172">
        <v>8.5220000000000002</v>
      </c>
      <c r="E172">
        <f t="shared" si="32"/>
        <v>6.8217224166323573</v>
      </c>
      <c r="F172">
        <f t="shared" si="30"/>
        <v>9.3631484149855897</v>
      </c>
      <c r="H172">
        <f t="shared" si="26"/>
        <v>6.526468455402501E-3</v>
      </c>
      <c r="I172">
        <f t="shared" si="27"/>
        <v>4.9423393739702615E-3</v>
      </c>
      <c r="J172">
        <f t="shared" si="28"/>
        <v>1.6459923664122078E-2</v>
      </c>
      <c r="K172">
        <f t="shared" si="29"/>
        <v>1.5841290814322395E-3</v>
      </c>
      <c r="L172">
        <f t="shared" si="33"/>
        <v>1.4875794582689839E-2</v>
      </c>
      <c r="M172">
        <f t="shared" si="34"/>
        <v>2.2128926446638434E-4</v>
      </c>
      <c r="N172">
        <f t="shared" si="35"/>
        <v>8.397281338218729</v>
      </c>
      <c r="O172">
        <f t="shared" si="36"/>
        <v>1.5554744596511124E-2</v>
      </c>
      <c r="P172">
        <f t="shared" si="38"/>
        <v>6.4474951645245397</v>
      </c>
      <c r="Q172">
        <f t="shared" si="37"/>
        <v>1.9043999999999974E-2</v>
      </c>
      <c r="AA172">
        <f t="shared" si="31"/>
        <v>2.2968220484452382E-4</v>
      </c>
    </row>
    <row r="173" spans="1:27" x14ac:dyDescent="0.2">
      <c r="A173" s="1">
        <v>30970</v>
      </c>
      <c r="B173">
        <v>55.79</v>
      </c>
      <c r="C173">
        <v>61.1</v>
      </c>
      <c r="D173">
        <v>8.6910000000000007</v>
      </c>
      <c r="E173">
        <f t="shared" si="32"/>
        <v>6.9346849409776459</v>
      </c>
      <c r="F173">
        <f t="shared" si="30"/>
        <v>9.5181950170281429</v>
      </c>
      <c r="H173">
        <f t="shared" si="26"/>
        <v>4.8631123919307129E-3</v>
      </c>
      <c r="I173">
        <f t="shared" si="27"/>
        <v>1.6393442622950616E-3</v>
      </c>
      <c r="J173">
        <f t="shared" si="28"/>
        <v>1.9831025580849593E-2</v>
      </c>
      <c r="K173">
        <f t="shared" si="29"/>
        <v>3.2237681296356513E-3</v>
      </c>
      <c r="L173">
        <f t="shared" si="33"/>
        <v>1.6607257451213941E-2</v>
      </c>
      <c r="M173">
        <f t="shared" si="34"/>
        <v>2.7580100005090096E-4</v>
      </c>
      <c r="N173">
        <f t="shared" si="35"/>
        <v>8.5494729520007553</v>
      </c>
      <c r="O173">
        <f t="shared" si="36"/>
        <v>2.0029905315380719E-2</v>
      </c>
      <c r="P173">
        <f t="shared" si="38"/>
        <v>6.4682803939519138</v>
      </c>
      <c r="Q173">
        <f t="shared" si="37"/>
        <v>2.8561000000000163E-2</v>
      </c>
      <c r="AA173">
        <f t="shared" si="31"/>
        <v>3.1813565127752073E-4</v>
      </c>
    </row>
    <row r="174" spans="1:27" x14ac:dyDescent="0.2">
      <c r="A174" s="1">
        <v>31001</v>
      </c>
      <c r="B174">
        <v>56.14</v>
      </c>
      <c r="C174">
        <v>61.1</v>
      </c>
      <c r="D174">
        <v>8.4749999999999996</v>
      </c>
      <c r="E174">
        <f t="shared" si="32"/>
        <v>6.7201759631533404</v>
      </c>
      <c r="F174">
        <f t="shared" si="30"/>
        <v>9.2237709298183113</v>
      </c>
      <c r="H174">
        <f t="shared" si="26"/>
        <v>6.273525721455453E-3</v>
      </c>
      <c r="I174">
        <f t="shared" si="27"/>
        <v>0</v>
      </c>
      <c r="J174">
        <f t="shared" si="28"/>
        <v>-2.4853296513634882E-2</v>
      </c>
      <c r="K174">
        <f t="shared" si="29"/>
        <v>6.273525721455453E-3</v>
      </c>
      <c r="L174">
        <f t="shared" si="33"/>
        <v>-3.1126822235090335E-2</v>
      </c>
      <c r="M174">
        <f t="shared" si="34"/>
        <v>9.6887906245491403E-4</v>
      </c>
      <c r="N174">
        <f t="shared" si="35"/>
        <v>8.7455232120451694</v>
      </c>
      <c r="O174">
        <f t="shared" si="36"/>
        <v>7.3182808255235862E-2</v>
      </c>
      <c r="P174">
        <f t="shared" si="38"/>
        <v>6.5088593173769569</v>
      </c>
      <c r="Q174">
        <f t="shared" si="37"/>
        <v>4.6656000000000468E-2</v>
      </c>
      <c r="AA174">
        <f t="shared" si="31"/>
        <v>7.9137584395143682E-4</v>
      </c>
    </row>
    <row r="175" spans="1:27" x14ac:dyDescent="0.2">
      <c r="A175" s="1">
        <v>31031</v>
      </c>
      <c r="B175">
        <v>57.03</v>
      </c>
      <c r="C175">
        <v>61.1</v>
      </c>
      <c r="D175">
        <v>8.8149999999999995</v>
      </c>
      <c r="E175">
        <f t="shared" si="32"/>
        <v>6.8806947471255722</v>
      </c>
      <c r="F175">
        <f t="shared" si="30"/>
        <v>9.4440908293880419</v>
      </c>
      <c r="H175">
        <f t="shared" si="26"/>
        <v>1.5853224082650552E-2</v>
      </c>
      <c r="I175">
        <f t="shared" si="27"/>
        <v>0</v>
      </c>
      <c r="J175">
        <f t="shared" si="28"/>
        <v>4.0117994100294929E-2</v>
      </c>
      <c r="K175">
        <f t="shared" si="29"/>
        <v>1.5853224082650552E-2</v>
      </c>
      <c r="L175">
        <f t="shared" si="33"/>
        <v>2.4264770017644377E-2</v>
      </c>
      <c r="M175">
        <f t="shared" si="34"/>
        <v>5.887790640091735E-4</v>
      </c>
      <c r="N175">
        <f t="shared" si="35"/>
        <v>8.6093560741004627</v>
      </c>
      <c r="O175">
        <f t="shared" si="36"/>
        <v>4.2289424259374202E-2</v>
      </c>
      <c r="P175">
        <f t="shared" si="38"/>
        <v>6.6120457226577818</v>
      </c>
      <c r="Q175">
        <f t="shared" si="37"/>
        <v>0.1155999999999999</v>
      </c>
      <c r="AA175">
        <f t="shared" si="31"/>
        <v>1.0763933579313796E-3</v>
      </c>
    </row>
    <row r="176" spans="1:27" x14ac:dyDescent="0.2">
      <c r="A176" s="1">
        <v>31062</v>
      </c>
      <c r="B176">
        <v>57.37</v>
      </c>
      <c r="C176">
        <v>61.3</v>
      </c>
      <c r="D176">
        <v>9.0374999999999996</v>
      </c>
      <c r="E176">
        <f t="shared" si="32"/>
        <v>7.0355178789312474</v>
      </c>
      <c r="F176">
        <f t="shared" si="30"/>
        <v>9.656593167160537</v>
      </c>
      <c r="H176">
        <f t="shared" si="26"/>
        <v>5.961774504646522E-3</v>
      </c>
      <c r="I176">
        <f t="shared" si="27"/>
        <v>3.2733224222585289E-3</v>
      </c>
      <c r="J176">
        <f t="shared" si="28"/>
        <v>2.5241066364152021E-2</v>
      </c>
      <c r="K176">
        <f t="shared" si="29"/>
        <v>2.6884520823879932E-3</v>
      </c>
      <c r="L176">
        <f t="shared" si="33"/>
        <v>2.2552614281764027E-2</v>
      </c>
      <c r="M176">
        <f t="shared" si="34"/>
        <v>5.0862041094202682E-4</v>
      </c>
      <c r="N176">
        <f t="shared" si="35"/>
        <v>8.8386987051062498</v>
      </c>
      <c r="O176">
        <f t="shared" si="36"/>
        <v>3.9521954851431701E-2</v>
      </c>
      <c r="P176">
        <f t="shared" si="38"/>
        <v>6.6298218907497057</v>
      </c>
      <c r="Q176">
        <f t="shared" si="37"/>
        <v>4.9506250000000064E-2</v>
      </c>
      <c r="AA176">
        <f t="shared" si="31"/>
        <v>5.509196216131496E-4</v>
      </c>
    </row>
    <row r="177" spans="1:27" x14ac:dyDescent="0.2">
      <c r="A177" s="1">
        <v>31093</v>
      </c>
      <c r="B177">
        <v>57.88</v>
      </c>
      <c r="C177">
        <v>61.6</v>
      </c>
      <c r="D177">
        <v>9.2200000000000006</v>
      </c>
      <c r="E177">
        <f t="shared" si="32"/>
        <v>7.1491637871458176</v>
      </c>
      <c r="F177">
        <f t="shared" si="30"/>
        <v>9.812577747062889</v>
      </c>
      <c r="H177">
        <f t="shared" si="26"/>
        <v>8.8896635872408591E-3</v>
      </c>
      <c r="I177">
        <f t="shared" si="27"/>
        <v>4.8939641109300158E-3</v>
      </c>
      <c r="J177">
        <f t="shared" si="28"/>
        <v>2.0193637621023663E-2</v>
      </c>
      <c r="K177">
        <f t="shared" si="29"/>
        <v>3.9956994763108433E-3</v>
      </c>
      <c r="L177">
        <f t="shared" si="33"/>
        <v>1.619793814471282E-2</v>
      </c>
      <c r="M177">
        <f t="shared" si="34"/>
        <v>2.6237320013994259E-4</v>
      </c>
      <c r="N177">
        <f t="shared" si="35"/>
        <v>9.0736111340171597</v>
      </c>
      <c r="O177">
        <f t="shared" si="36"/>
        <v>2.1429700083742169E-2</v>
      </c>
      <c r="P177">
        <f t="shared" si="38"/>
        <v>6.6563126666066088</v>
      </c>
      <c r="Q177">
        <f t="shared" si="37"/>
        <v>3.3306250000000363E-2</v>
      </c>
      <c r="AA177">
        <f t="shared" si="31"/>
        <v>3.1948400216578489E-4</v>
      </c>
    </row>
    <row r="178" spans="1:27" x14ac:dyDescent="0.2">
      <c r="A178" s="1">
        <v>31121</v>
      </c>
      <c r="B178">
        <v>58.32</v>
      </c>
      <c r="C178">
        <v>61.8</v>
      </c>
      <c r="D178">
        <v>9.65</v>
      </c>
      <c r="E178">
        <f t="shared" si="32"/>
        <v>7.4502425044091689</v>
      </c>
      <c r="F178">
        <f t="shared" si="30"/>
        <v>10.225823045267489</v>
      </c>
      <c r="H178">
        <f t="shared" si="26"/>
        <v>7.6019350380096551E-3</v>
      </c>
      <c r="I178">
        <f t="shared" si="27"/>
        <v>3.2467532467532756E-3</v>
      </c>
      <c r="J178">
        <f t="shared" si="28"/>
        <v>4.6637744034707218E-2</v>
      </c>
      <c r="K178">
        <f t="shared" si="29"/>
        <v>4.3551817912563795E-3</v>
      </c>
      <c r="L178">
        <f t="shared" si="33"/>
        <v>4.2282562243450839E-2</v>
      </c>
      <c r="M178">
        <f t="shared" si="34"/>
        <v>1.7878150698712944E-3</v>
      </c>
      <c r="N178">
        <f t="shared" si="35"/>
        <v>9.2601547761153853</v>
      </c>
      <c r="O178">
        <f t="shared" si="36"/>
        <v>0.15197929858564566</v>
      </c>
      <c r="P178">
        <f t="shared" si="38"/>
        <v>6.6853021183291235</v>
      </c>
      <c r="Q178">
        <f t="shared" si="37"/>
        <v>0.18489999999999976</v>
      </c>
      <c r="AA178">
        <f t="shared" si="31"/>
        <v>1.9507185727055218E-3</v>
      </c>
    </row>
    <row r="179" spans="1:27" x14ac:dyDescent="0.2">
      <c r="A179" s="1">
        <v>31152</v>
      </c>
      <c r="B179">
        <v>58.56</v>
      </c>
      <c r="C179">
        <v>62.1</v>
      </c>
      <c r="D179">
        <v>9.0805000000000007</v>
      </c>
      <c r="E179">
        <f t="shared" si="32"/>
        <v>7.0157229581381735</v>
      </c>
      <c r="F179">
        <f t="shared" si="30"/>
        <v>9.6294236680327874</v>
      </c>
      <c r="H179">
        <f t="shared" si="26"/>
        <v>4.115226337448652E-3</v>
      </c>
      <c r="I179">
        <f t="shared" si="27"/>
        <v>4.8543689320388328E-3</v>
      </c>
      <c r="J179">
        <f t="shared" si="28"/>
        <v>-5.9015544041450707E-2</v>
      </c>
      <c r="K179">
        <f t="shared" si="29"/>
        <v>-7.3914259459018083E-4</v>
      </c>
      <c r="L179">
        <f t="shared" si="33"/>
        <v>-5.8276401446860526E-2</v>
      </c>
      <c r="M179">
        <f t="shared" si="34"/>
        <v>3.3961389655956476E-3</v>
      </c>
      <c r="N179">
        <f t="shared" si="35"/>
        <v>9.6428672739622048</v>
      </c>
      <c r="O179">
        <f t="shared" si="36"/>
        <v>0.31625695082368072</v>
      </c>
      <c r="P179">
        <f t="shared" si="38"/>
        <v>6.6803607267757625</v>
      </c>
      <c r="Q179">
        <f t="shared" si="37"/>
        <v>0.32433024999999965</v>
      </c>
      <c r="AA179">
        <f t="shared" si="31"/>
        <v>3.5215309349567051E-3</v>
      </c>
    </row>
    <row r="180" spans="1:27" x14ac:dyDescent="0.2">
      <c r="A180" s="1">
        <v>31182</v>
      </c>
      <c r="B180">
        <v>59.22</v>
      </c>
      <c r="C180">
        <v>62.3</v>
      </c>
      <c r="D180">
        <v>9.06</v>
      </c>
      <c r="E180">
        <f t="shared" si="32"/>
        <v>6.9441641337386013</v>
      </c>
      <c r="F180">
        <f t="shared" si="30"/>
        <v>9.5312056737588655</v>
      </c>
      <c r="H180">
        <f t="shared" si="26"/>
        <v>1.1270491803278659E-2</v>
      </c>
      <c r="I180">
        <f t="shared" si="27"/>
        <v>3.2206119162641045E-3</v>
      </c>
      <c r="J180">
        <f t="shared" si="28"/>
        <v>-2.2575849347502563E-3</v>
      </c>
      <c r="K180">
        <f t="shared" si="29"/>
        <v>8.0498798870145549E-3</v>
      </c>
      <c r="L180">
        <f t="shared" si="33"/>
        <v>-1.0307464821764811E-2</v>
      </c>
      <c r="M180">
        <f t="shared" si="34"/>
        <v>1.0624383105191909E-4</v>
      </c>
      <c r="N180">
        <f t="shared" si="35"/>
        <v>9.1535969343140362</v>
      </c>
      <c r="O180">
        <f t="shared" si="36"/>
        <v>8.7603861129859142E-3</v>
      </c>
      <c r="P180">
        <f t="shared" si="38"/>
        <v>6.7341368282282366</v>
      </c>
      <c r="Q180">
        <f t="shared" si="37"/>
        <v>4.2025000000000759E-4</v>
      </c>
      <c r="AA180">
        <f t="shared" si="31"/>
        <v>3.9479105365604031E-5</v>
      </c>
    </row>
    <row r="181" spans="1:27" x14ac:dyDescent="0.2">
      <c r="A181" s="1">
        <v>31213</v>
      </c>
      <c r="B181">
        <v>59.02</v>
      </c>
      <c r="C181">
        <v>62.5</v>
      </c>
      <c r="D181">
        <v>8.9499999999999993</v>
      </c>
      <c r="E181">
        <f t="shared" si="32"/>
        <v>6.9051955753497598</v>
      </c>
      <c r="F181">
        <f t="shared" si="30"/>
        <v>9.4777194171467301</v>
      </c>
      <c r="H181">
        <f t="shared" si="26"/>
        <v>-3.3772374197905686E-3</v>
      </c>
      <c r="I181">
        <f t="shared" si="27"/>
        <v>3.2102728731941976E-3</v>
      </c>
      <c r="J181">
        <f t="shared" si="28"/>
        <v>-1.2141280353201056E-2</v>
      </c>
      <c r="K181">
        <f t="shared" si="29"/>
        <v>-6.5875102929847662E-3</v>
      </c>
      <c r="L181">
        <f t="shared" si="33"/>
        <v>-5.5537700602162898E-3</v>
      </c>
      <c r="M181">
        <f t="shared" si="34"/>
        <v>3.0844361881754853E-5</v>
      </c>
      <c r="N181">
        <f t="shared" si="35"/>
        <v>9.0003171567455578</v>
      </c>
      <c r="O181">
        <f t="shared" si="36"/>
        <v>2.5318162629571011E-3</v>
      </c>
      <c r="P181">
        <f t="shared" si="38"/>
        <v>6.6897756325579154</v>
      </c>
      <c r="Q181">
        <f t="shared" si="37"/>
        <v>1.2100000000000265E-2</v>
      </c>
      <c r="AA181">
        <f t="shared" si="31"/>
        <v>1.0014082222383756E-4</v>
      </c>
    </row>
    <row r="182" spans="1:27" x14ac:dyDescent="0.2">
      <c r="A182" s="1">
        <v>31243</v>
      </c>
      <c r="B182">
        <v>58.99</v>
      </c>
      <c r="C182">
        <v>62.6</v>
      </c>
      <c r="D182">
        <v>8.51</v>
      </c>
      <c r="E182">
        <f t="shared" si="32"/>
        <v>6.5795718402634815</v>
      </c>
      <c r="F182">
        <f t="shared" si="30"/>
        <v>9.0307848787930158</v>
      </c>
      <c r="H182">
        <f t="shared" si="26"/>
        <v>-5.0830227041687159E-4</v>
      </c>
      <c r="I182">
        <f t="shared" si="27"/>
        <v>1.6000000000000458E-3</v>
      </c>
      <c r="J182">
        <f t="shared" si="28"/>
        <v>-4.9162011173184306E-2</v>
      </c>
      <c r="K182">
        <f t="shared" si="29"/>
        <v>-2.1083022704169174E-3</v>
      </c>
      <c r="L182">
        <f t="shared" si="33"/>
        <v>-4.7053708902767388E-2</v>
      </c>
      <c r="M182">
        <f t="shared" si="34"/>
        <v>2.2140515215063709E-3</v>
      </c>
      <c r="N182">
        <f t="shared" si="35"/>
        <v>8.9311306946797675</v>
      </c>
      <c r="O182">
        <f t="shared" si="36"/>
        <v>0.17735106200146372</v>
      </c>
      <c r="P182">
        <f t="shared" si="38"/>
        <v>6.6756715634032142</v>
      </c>
      <c r="Q182">
        <f t="shared" si="37"/>
        <v>0.19359999999999955</v>
      </c>
      <c r="AA182">
        <f t="shared" si="31"/>
        <v>2.3924588737953161E-3</v>
      </c>
    </row>
    <row r="183" spans="1:27" x14ac:dyDescent="0.2">
      <c r="A183" s="1">
        <v>31274</v>
      </c>
      <c r="B183">
        <v>58.96</v>
      </c>
      <c r="C183">
        <v>62.7</v>
      </c>
      <c r="D183">
        <v>8.4049999999999994</v>
      </c>
      <c r="E183">
        <f t="shared" si="32"/>
        <v>6.5120828891257991</v>
      </c>
      <c r="F183">
        <f t="shared" si="30"/>
        <v>8.9381529850746269</v>
      </c>
      <c r="H183">
        <f t="shared" si="26"/>
        <v>-5.0856077301242308E-4</v>
      </c>
      <c r="I183">
        <f t="shared" si="27"/>
        <v>1.5974440894568342E-3</v>
      </c>
      <c r="J183">
        <f t="shared" si="28"/>
        <v>-1.2338425381903662E-2</v>
      </c>
      <c r="K183">
        <f t="shared" si="29"/>
        <v>-2.1060048624692573E-3</v>
      </c>
      <c r="L183">
        <f t="shared" si="33"/>
        <v>-1.0232420519434404E-2</v>
      </c>
      <c r="M183">
        <f t="shared" si="34"/>
        <v>1.0470242968654225E-4</v>
      </c>
      <c r="N183">
        <f t="shared" si="35"/>
        <v>8.4920778986203871</v>
      </c>
      <c r="O183">
        <f t="shared" si="36"/>
        <v>7.5825604281425226E-3</v>
      </c>
      <c r="P183">
        <f t="shared" si="38"/>
        <v>6.6616125666304393</v>
      </c>
      <c r="Q183">
        <f t="shared" si="37"/>
        <v>1.102500000000009E-2</v>
      </c>
      <c r="AA183">
        <f t="shared" si="31"/>
        <v>1.4617170375177038E-4</v>
      </c>
    </row>
    <row r="184" spans="1:27" x14ac:dyDescent="0.2">
      <c r="A184" s="1">
        <v>31305</v>
      </c>
      <c r="B184">
        <v>59.22</v>
      </c>
      <c r="C184">
        <v>62.9</v>
      </c>
      <c r="D184">
        <v>8.6159999999999997</v>
      </c>
      <c r="E184">
        <f t="shared" si="32"/>
        <v>6.6674546244029518</v>
      </c>
      <c r="F184">
        <f t="shared" si="30"/>
        <v>9.1514083080040525</v>
      </c>
      <c r="H184">
        <f t="shared" si="26"/>
        <v>4.4097693351423661E-3</v>
      </c>
      <c r="I184">
        <f t="shared" si="27"/>
        <v>3.1897926634767426E-3</v>
      </c>
      <c r="J184">
        <f t="shared" si="28"/>
        <v>2.5104104699583685E-2</v>
      </c>
      <c r="K184">
        <f t="shared" si="29"/>
        <v>1.2199766716656235E-3</v>
      </c>
      <c r="L184">
        <f t="shared" si="33"/>
        <v>2.3884128027918061E-2</v>
      </c>
      <c r="M184">
        <f t="shared" si="34"/>
        <v>5.7045157165398113E-4</v>
      </c>
      <c r="N184">
        <f t="shared" si="35"/>
        <v>8.4152539039253487</v>
      </c>
      <c r="O184">
        <f t="shared" si="36"/>
        <v>4.0298995089213009E-2</v>
      </c>
      <c r="P184">
        <f t="shared" si="38"/>
        <v>6.6697395785574027</v>
      </c>
      <c r="Q184">
        <f t="shared" si="37"/>
        <v>4.4521000000000123E-2</v>
      </c>
      <c r="AA184">
        <f t="shared" si="31"/>
        <v>5.7373175378689668E-4</v>
      </c>
    </row>
    <row r="185" spans="1:27" x14ac:dyDescent="0.2">
      <c r="A185" s="1">
        <v>31335</v>
      </c>
      <c r="B185">
        <v>59.61</v>
      </c>
      <c r="C185">
        <v>63.1</v>
      </c>
      <c r="D185">
        <v>7.9939999999999998</v>
      </c>
      <c r="E185">
        <f t="shared" si="32"/>
        <v>6.1651907398087555</v>
      </c>
      <c r="F185">
        <f t="shared" si="30"/>
        <v>8.4620265056198622</v>
      </c>
      <c r="H185">
        <f t="shared" si="26"/>
        <v>6.5856129685917253E-3</v>
      </c>
      <c r="I185">
        <f t="shared" si="27"/>
        <v>3.1796502384737746E-3</v>
      </c>
      <c r="J185">
        <f t="shared" si="28"/>
        <v>-7.2191272051996269E-2</v>
      </c>
      <c r="K185">
        <f t="shared" si="29"/>
        <v>3.4059627301179507E-3</v>
      </c>
      <c r="L185">
        <f t="shared" si="33"/>
        <v>-7.559723478211422E-2</v>
      </c>
      <c r="M185">
        <f t="shared" si="34"/>
        <v>5.7149419067021E-3</v>
      </c>
      <c r="N185">
        <f t="shared" si="35"/>
        <v>8.6453457748826956</v>
      </c>
      <c r="O185">
        <f t="shared" si="36"/>
        <v>0.42425131845753949</v>
      </c>
      <c r="P185">
        <f t="shared" si="38"/>
        <v>6.6924564629815615</v>
      </c>
      <c r="Q185">
        <f t="shared" si="37"/>
        <v>0.38688399999999984</v>
      </c>
      <c r="AA185">
        <f t="shared" si="31"/>
        <v>5.5149357735936374E-3</v>
      </c>
    </row>
    <row r="186" spans="1:27" x14ac:dyDescent="0.2">
      <c r="A186" s="1">
        <v>31366</v>
      </c>
      <c r="B186">
        <v>60</v>
      </c>
      <c r="C186">
        <v>63.3</v>
      </c>
      <c r="D186">
        <v>7.8949999999999996</v>
      </c>
      <c r="E186">
        <f t="shared" si="32"/>
        <v>6.0684353571428558</v>
      </c>
      <c r="F186">
        <f t="shared" si="30"/>
        <v>8.3292249999999992</v>
      </c>
      <c r="H186">
        <f t="shared" si="26"/>
        <v>6.542526421741357E-3</v>
      </c>
      <c r="I186">
        <f t="shared" si="27"/>
        <v>3.1695721077653616E-3</v>
      </c>
      <c r="J186">
        <f t="shared" si="28"/>
        <v>-1.2384288216162109E-2</v>
      </c>
      <c r="K186">
        <f t="shared" si="29"/>
        <v>3.3729543139759954E-3</v>
      </c>
      <c r="L186">
        <f t="shared" si="33"/>
        <v>-1.5757242530138105E-2</v>
      </c>
      <c r="M186">
        <f t="shared" si="34"/>
        <v>2.4829069215359309E-4</v>
      </c>
      <c r="N186">
        <f t="shared" si="35"/>
        <v>8.0209633967859233</v>
      </c>
      <c r="O186">
        <f t="shared" si="36"/>
        <v>1.5866777329848057E-2</v>
      </c>
      <c r="P186">
        <f t="shared" si="38"/>
        <v>6.7150298128794716</v>
      </c>
      <c r="Q186">
        <f t="shared" si="37"/>
        <v>9.8010000000000388E-3</v>
      </c>
      <c r="AA186">
        <f t="shared" si="31"/>
        <v>2.0856381664948855E-4</v>
      </c>
    </row>
    <row r="187" spans="1:27" x14ac:dyDescent="0.2">
      <c r="A187" s="1">
        <v>31396</v>
      </c>
      <c r="B187">
        <v>60.24</v>
      </c>
      <c r="C187">
        <v>63.5</v>
      </c>
      <c r="D187">
        <v>7.7229999999999999</v>
      </c>
      <c r="E187">
        <f t="shared" si="32"/>
        <v>5.9312596044393837</v>
      </c>
      <c r="F187">
        <f t="shared" si="30"/>
        <v>8.1409445551128812</v>
      </c>
      <c r="H187">
        <f t="shared" si="26"/>
        <v>4.0000000000000036E-3</v>
      </c>
      <c r="I187">
        <f t="shared" si="27"/>
        <v>3.1595576619274368E-3</v>
      </c>
      <c r="J187">
        <f t="shared" si="28"/>
        <v>-2.1785940468651011E-2</v>
      </c>
      <c r="K187">
        <f t="shared" si="29"/>
        <v>8.4044233807256674E-4</v>
      </c>
      <c r="L187">
        <f t="shared" si="33"/>
        <v>-2.2626382806723577E-2</v>
      </c>
      <c r="M187">
        <f t="shared" si="34"/>
        <v>5.1195319891639626E-4</v>
      </c>
      <c r="N187">
        <f t="shared" si="35"/>
        <v>7.9016352922590825</v>
      </c>
      <c r="O187">
        <f t="shared" si="36"/>
        <v>3.1910567640487851E-2</v>
      </c>
      <c r="P187">
        <f t="shared" si="38"/>
        <v>6.7206734082356352</v>
      </c>
      <c r="Q187">
        <f t="shared" si="37"/>
        <v>2.9583999999999899E-2</v>
      </c>
      <c r="AA187">
        <f t="shared" si="31"/>
        <v>5.1882026164407676E-4</v>
      </c>
    </row>
    <row r="188" spans="1:27" x14ac:dyDescent="0.2">
      <c r="A188" s="1">
        <v>31427</v>
      </c>
      <c r="B188">
        <v>60.92</v>
      </c>
      <c r="C188">
        <v>63.6</v>
      </c>
      <c r="D188">
        <v>7.6074999999999999</v>
      </c>
      <c r="E188">
        <f t="shared" si="32"/>
        <v>5.7864381859112637</v>
      </c>
      <c r="F188">
        <f t="shared" si="30"/>
        <v>7.9421700590938933</v>
      </c>
      <c r="H188">
        <f t="shared" si="26"/>
        <v>1.1288180610889764E-2</v>
      </c>
      <c r="I188">
        <f t="shared" si="27"/>
        <v>1.5748031496063408E-3</v>
      </c>
      <c r="J188">
        <f t="shared" si="28"/>
        <v>-1.4955328240321086E-2</v>
      </c>
      <c r="K188">
        <f t="shared" si="29"/>
        <v>9.7133774612834234E-3</v>
      </c>
      <c r="L188">
        <f t="shared" si="33"/>
        <v>-2.466870570160451E-2</v>
      </c>
      <c r="M188">
        <f t="shared" si="34"/>
        <v>6.085450409923748E-4</v>
      </c>
      <c r="N188">
        <f t="shared" si="35"/>
        <v>7.7980164141334916</v>
      </c>
      <c r="O188">
        <f t="shared" si="36"/>
        <v>3.6296504054284091E-2</v>
      </c>
      <c r="P188">
        <f t="shared" si="38"/>
        <v>6.7859538458438378</v>
      </c>
      <c r="Q188">
        <f t="shared" si="37"/>
        <v>1.3340249999999986E-2</v>
      </c>
      <c r="AA188">
        <f t="shared" si="31"/>
        <v>3.8734325744570457E-4</v>
      </c>
    </row>
    <row r="189" spans="1:27" x14ac:dyDescent="0.2">
      <c r="A189" s="1">
        <v>31458</v>
      </c>
      <c r="B189">
        <v>60.96</v>
      </c>
      <c r="C189">
        <v>63.5</v>
      </c>
      <c r="D189">
        <v>7.5140000000000002</v>
      </c>
      <c r="E189">
        <f t="shared" si="32"/>
        <v>5.7025892857142848</v>
      </c>
      <c r="F189">
        <f t="shared" si="30"/>
        <v>7.8270833333333334</v>
      </c>
      <c r="H189">
        <f t="shared" si="26"/>
        <v>6.5659881812218934E-4</v>
      </c>
      <c r="I189">
        <f t="shared" si="27"/>
        <v>-1.5723270440252124E-3</v>
      </c>
      <c r="J189">
        <f t="shared" si="28"/>
        <v>-1.2290502793296021E-2</v>
      </c>
      <c r="K189">
        <f t="shared" si="29"/>
        <v>2.2289258621474017E-3</v>
      </c>
      <c r="L189">
        <f t="shared" si="33"/>
        <v>-1.4519428655443423E-2</v>
      </c>
      <c r="M189">
        <f t="shared" si="34"/>
        <v>2.1081380848051159E-4</v>
      </c>
      <c r="N189">
        <f t="shared" si="35"/>
        <v>7.6244565534962874</v>
      </c>
      <c r="O189">
        <f t="shared" si="36"/>
        <v>1.2200650210278143E-2</v>
      </c>
      <c r="P189">
        <f t="shared" si="38"/>
        <v>6.8010792338701789</v>
      </c>
      <c r="Q189">
        <f t="shared" si="37"/>
        <v>8.7422499999999428E-3</v>
      </c>
      <c r="AA189">
        <f t="shared" si="31"/>
        <v>1.9228005383839928E-4</v>
      </c>
    </row>
    <row r="190" spans="1:27" x14ac:dyDescent="0.2">
      <c r="A190" s="1">
        <v>31486</v>
      </c>
      <c r="B190">
        <v>60.86</v>
      </c>
      <c r="C190">
        <v>63.2</v>
      </c>
      <c r="D190">
        <v>7.2939999999999996</v>
      </c>
      <c r="E190">
        <f t="shared" si="32"/>
        <v>5.5185251396648036</v>
      </c>
      <c r="F190">
        <f t="shared" si="30"/>
        <v>7.5744462701281625</v>
      </c>
      <c r="H190">
        <f t="shared" ref="H190:H253" si="39">B190/B189-1</f>
        <v>-1.6404199475066328E-3</v>
      </c>
      <c r="I190">
        <f t="shared" ref="I190:I253" si="40">C190/C189-1</f>
        <v>-4.7244094488188004E-3</v>
      </c>
      <c r="J190">
        <f t="shared" ref="J190:J253" si="41">D190/D189-1</f>
        <v>-2.9278679797711038E-2</v>
      </c>
      <c r="K190">
        <f t="shared" ref="K190:K253" si="42">H190-I190</f>
        <v>3.0839895013121676E-3</v>
      </c>
      <c r="L190">
        <f t="shared" si="33"/>
        <v>-3.2362669299023206E-2</v>
      </c>
      <c r="M190">
        <f t="shared" si="34"/>
        <v>1.0473423641579392E-3</v>
      </c>
      <c r="N190">
        <f t="shared" si="35"/>
        <v>7.5371730971128601</v>
      </c>
      <c r="O190">
        <f t="shared" si="36"/>
        <v>5.9133155159460687E-2</v>
      </c>
      <c r="P190">
        <f t="shared" si="38"/>
        <v>6.8220536908250269</v>
      </c>
      <c r="Q190">
        <f t="shared" si="37"/>
        <v>4.8400000000000283E-2</v>
      </c>
      <c r="AA190">
        <f t="shared" si="31"/>
        <v>9.7434653049143156E-4</v>
      </c>
    </row>
    <row r="191" spans="1:27" x14ac:dyDescent="0.2">
      <c r="A191" s="1">
        <v>31517</v>
      </c>
      <c r="B191">
        <v>61.23</v>
      </c>
      <c r="C191">
        <v>63.1</v>
      </c>
      <c r="D191">
        <v>7.38</v>
      </c>
      <c r="E191">
        <f t="shared" si="32"/>
        <v>5.5410695037446622</v>
      </c>
      <c r="F191">
        <f t="shared" si="30"/>
        <v>7.6053895149436554</v>
      </c>
      <c r="H191">
        <f t="shared" si="39"/>
        <v>6.0795267827800092E-3</v>
      </c>
      <c r="I191">
        <f t="shared" si="40"/>
        <v>-1.5822784810126667E-3</v>
      </c>
      <c r="J191">
        <f t="shared" si="41"/>
        <v>1.1790512750205595E-2</v>
      </c>
      <c r="K191">
        <f t="shared" si="42"/>
        <v>7.6618052637926759E-3</v>
      </c>
      <c r="L191">
        <f t="shared" si="33"/>
        <v>4.1287074864129192E-3</v>
      </c>
      <c r="M191">
        <f t="shared" si="34"/>
        <v>1.7046225508362085E-5</v>
      </c>
      <c r="N191">
        <f t="shared" si="35"/>
        <v>7.3498852075941032</v>
      </c>
      <c r="O191">
        <f t="shared" si="36"/>
        <v>9.0690072165025061E-4</v>
      </c>
      <c r="P191">
        <f t="shared" si="38"/>
        <v>6.8743229377032664</v>
      </c>
      <c r="Q191">
        <f t="shared" si="37"/>
        <v>7.396000000000051E-3</v>
      </c>
      <c r="AA191">
        <f t="shared" si="31"/>
        <v>6.2855915314908496E-5</v>
      </c>
    </row>
    <row r="192" spans="1:27" x14ac:dyDescent="0.2">
      <c r="A192" s="1">
        <v>31547</v>
      </c>
      <c r="B192">
        <v>61.22</v>
      </c>
      <c r="C192">
        <v>63.2</v>
      </c>
      <c r="D192">
        <v>7.0209999999999999</v>
      </c>
      <c r="E192">
        <f t="shared" si="32"/>
        <v>5.2807409343351841</v>
      </c>
      <c r="F192">
        <f t="shared" si="30"/>
        <v>7.2480757922247641</v>
      </c>
      <c r="H192">
        <f t="shared" si="39"/>
        <v>-1.6331863465612884E-4</v>
      </c>
      <c r="I192">
        <f t="shared" si="40"/>
        <v>1.5847860538826808E-3</v>
      </c>
      <c r="J192">
        <f t="shared" si="41"/>
        <v>-4.864498644986448E-2</v>
      </c>
      <c r="K192">
        <f t="shared" si="42"/>
        <v>-1.7481046885388096E-3</v>
      </c>
      <c r="L192">
        <f t="shared" si="33"/>
        <v>-4.6896881761325671E-2</v>
      </c>
      <c r="M192">
        <f t="shared" si="34"/>
        <v>2.1993175189357604E-3</v>
      </c>
      <c r="N192">
        <f t="shared" si="35"/>
        <v>7.3670989873985837</v>
      </c>
      <c r="O192">
        <f t="shared" si="36"/>
        <v>0.11978450907832507</v>
      </c>
      <c r="P192">
        <f t="shared" si="38"/>
        <v>6.8623059015453372</v>
      </c>
      <c r="Q192">
        <f t="shared" si="37"/>
        <v>0.128881</v>
      </c>
      <c r="AA192">
        <f t="shared" si="31"/>
        <v>2.3568428917984134E-3</v>
      </c>
    </row>
    <row r="193" spans="1:27" x14ac:dyDescent="0.2">
      <c r="A193" s="1">
        <v>31578</v>
      </c>
      <c r="B193">
        <v>61.23</v>
      </c>
      <c r="C193">
        <v>63.6</v>
      </c>
      <c r="D193">
        <v>7.1790000000000003</v>
      </c>
      <c r="E193">
        <f t="shared" si="32"/>
        <v>5.4328654021138094</v>
      </c>
      <c r="F193">
        <f t="shared" si="30"/>
        <v>7.456874081332681</v>
      </c>
      <c r="H193">
        <f t="shared" si="39"/>
        <v>1.6334531198958224E-4</v>
      </c>
      <c r="I193">
        <f t="shared" si="40"/>
        <v>6.3291139240506666E-3</v>
      </c>
      <c r="J193">
        <f t="shared" si="41"/>
        <v>2.2503916820965753E-2</v>
      </c>
      <c r="K193">
        <f t="shared" si="42"/>
        <v>-6.1657686120610844E-3</v>
      </c>
      <c r="L193">
        <f t="shared" si="33"/>
        <v>2.8669685433026837E-2</v>
      </c>
      <c r="M193">
        <f t="shared" si="34"/>
        <v>8.2195086282871126E-4</v>
      </c>
      <c r="N193">
        <f t="shared" si="35"/>
        <v>6.9777101385747189</v>
      </c>
      <c r="O193">
        <f t="shared" si="36"/>
        <v>4.0517608312608984E-2</v>
      </c>
      <c r="P193">
        <f t="shared" si="38"/>
        <v>6.8199945112112275</v>
      </c>
      <c r="Q193">
        <f t="shared" si="37"/>
        <v>2.4964000000000115E-2</v>
      </c>
      <c r="AA193">
        <f t="shared" si="31"/>
        <v>5.9832465683971664E-4</v>
      </c>
    </row>
    <row r="194" spans="1:27" x14ac:dyDescent="0.2">
      <c r="A194" s="1">
        <v>31608</v>
      </c>
      <c r="B194">
        <v>61.37</v>
      </c>
      <c r="C194">
        <v>63.6</v>
      </c>
      <c r="D194">
        <v>7.1124999999999998</v>
      </c>
      <c r="E194">
        <f t="shared" si="32"/>
        <v>5.3702611792639487</v>
      </c>
      <c r="F194">
        <f t="shared" si="30"/>
        <v>7.3709467166367935</v>
      </c>
      <c r="H194">
        <f t="shared" si="39"/>
        <v>2.2864608851869139E-3</v>
      </c>
      <c r="I194">
        <f t="shared" si="40"/>
        <v>0</v>
      </c>
      <c r="J194">
        <f t="shared" si="41"/>
        <v>-9.2631285694386722E-3</v>
      </c>
      <c r="K194">
        <f t="shared" si="42"/>
        <v>2.2864608851869139E-3</v>
      </c>
      <c r="L194">
        <f t="shared" si="33"/>
        <v>-1.1549589454625586E-2</v>
      </c>
      <c r="M194">
        <f t="shared" si="34"/>
        <v>1.3339301657039855E-4</v>
      </c>
      <c r="N194">
        <f t="shared" si="35"/>
        <v>7.1954145026947574</v>
      </c>
      <c r="O194">
        <f t="shared" si="36"/>
        <v>6.8748147571189534E-3</v>
      </c>
      <c r="P194">
        <f t="shared" si="38"/>
        <v>6.8355881618983014</v>
      </c>
      <c r="Q194">
        <f t="shared" si="37"/>
        <v>4.4222500000000598E-3</v>
      </c>
      <c r="AA194">
        <f t="shared" si="31"/>
        <v>1.180123028961056E-4</v>
      </c>
    </row>
    <row r="195" spans="1:27" x14ac:dyDescent="0.2">
      <c r="A195" s="1">
        <v>31639</v>
      </c>
      <c r="B195">
        <v>61.29</v>
      </c>
      <c r="C195">
        <v>63.7</v>
      </c>
      <c r="D195">
        <v>6.9530000000000003</v>
      </c>
      <c r="E195">
        <f t="shared" si="32"/>
        <v>5.2649490944689177</v>
      </c>
      <c r="F195">
        <f t="shared" si="30"/>
        <v>7.2264007178985157</v>
      </c>
      <c r="H195">
        <f t="shared" si="39"/>
        <v>-1.3035685188202972E-3</v>
      </c>
      <c r="I195">
        <f t="shared" si="40"/>
        <v>1.5723270440251014E-3</v>
      </c>
      <c r="J195">
        <f t="shared" si="41"/>
        <v>-2.2425307557117691E-2</v>
      </c>
      <c r="K195">
        <f t="shared" si="42"/>
        <v>-2.8758955628453986E-3</v>
      </c>
      <c r="L195">
        <f t="shared" si="33"/>
        <v>-1.9549411994272292E-2</v>
      </c>
      <c r="M195">
        <f t="shared" si="34"/>
        <v>3.8217950932179737E-4</v>
      </c>
      <c r="N195">
        <f t="shared" si="35"/>
        <v>7.0920451928092616</v>
      </c>
      <c r="O195">
        <f t="shared" si="36"/>
        <v>1.9333565643364654E-2</v>
      </c>
      <c r="P195">
        <f t="shared" si="38"/>
        <v>6.81592972423406</v>
      </c>
      <c r="Q195">
        <f t="shared" si="37"/>
        <v>2.5440249999999852E-2</v>
      </c>
      <c r="AA195">
        <f t="shared" si="31"/>
        <v>4.7755517366379033E-4</v>
      </c>
    </row>
    <row r="196" spans="1:27" x14ac:dyDescent="0.2">
      <c r="A196" s="1">
        <v>31670</v>
      </c>
      <c r="B196">
        <v>61.86</v>
      </c>
      <c r="C196">
        <v>64</v>
      </c>
      <c r="D196">
        <v>6.9459999999999997</v>
      </c>
      <c r="E196">
        <f t="shared" si="32"/>
        <v>5.2357267562699175</v>
      </c>
      <c r="F196">
        <f t="shared" si="30"/>
        <v>7.1862916262528289</v>
      </c>
      <c r="H196">
        <f t="shared" si="39"/>
        <v>9.3000489476260384E-3</v>
      </c>
      <c r="I196">
        <f t="shared" si="40"/>
        <v>4.7095761381474865E-3</v>
      </c>
      <c r="J196">
        <f t="shared" si="41"/>
        <v>-1.0067596720840788E-3</v>
      </c>
      <c r="K196">
        <f t="shared" si="42"/>
        <v>4.5904728094785519E-3</v>
      </c>
      <c r="L196">
        <f t="shared" si="33"/>
        <v>-5.5972324815626306E-3</v>
      </c>
      <c r="M196">
        <f t="shared" si="34"/>
        <v>3.1329011452659761E-5</v>
      </c>
      <c r="N196">
        <f t="shared" si="35"/>
        <v>6.9849175574443043</v>
      </c>
      <c r="O196">
        <f t="shared" si="36"/>
        <v>1.5145762774307471E-3</v>
      </c>
      <c r="P196">
        <f t="shared" si="38"/>
        <v>6.8472180643044727</v>
      </c>
      <c r="Q196">
        <f t="shared" si="37"/>
        <v>4.9000000000007859E-5</v>
      </c>
      <c r="AA196">
        <f t="shared" si="31"/>
        <v>1.2791939631885639E-5</v>
      </c>
    </row>
    <row r="197" spans="1:27" x14ac:dyDescent="0.2">
      <c r="A197" s="1">
        <v>31700</v>
      </c>
      <c r="B197">
        <v>62.08</v>
      </c>
      <c r="C197">
        <v>64.099999999999994</v>
      </c>
      <c r="D197">
        <v>6.8324999999999996</v>
      </c>
      <c r="E197">
        <f t="shared" si="32"/>
        <v>5.1399405720729003</v>
      </c>
      <c r="F197">
        <f t="shared" si="30"/>
        <v>7.0548203930412363</v>
      </c>
      <c r="H197">
        <f t="shared" si="39"/>
        <v>3.556417717426319E-3</v>
      </c>
      <c r="I197">
        <f t="shared" si="40"/>
        <v>1.5624999999999112E-3</v>
      </c>
      <c r="J197">
        <f t="shared" si="41"/>
        <v>-1.634033976389293E-2</v>
      </c>
      <c r="K197">
        <f t="shared" si="42"/>
        <v>1.9939177174264078E-3</v>
      </c>
      <c r="L197">
        <f t="shared" si="33"/>
        <v>-1.8334257481319338E-2</v>
      </c>
      <c r="M197">
        <f t="shared" si="34"/>
        <v>3.361449973913141E-4</v>
      </c>
      <c r="N197">
        <f t="shared" si="35"/>
        <v>6.9598497524652432</v>
      </c>
      <c r="O197">
        <f t="shared" si="36"/>
        <v>1.621795945295882E-2</v>
      </c>
      <c r="P197">
        <f t="shared" si="38"/>
        <v>6.8608708537179712</v>
      </c>
      <c r="Q197">
        <f t="shared" si="37"/>
        <v>1.2882250000000036E-2</v>
      </c>
      <c r="AA197">
        <f t="shared" si="31"/>
        <v>3.1746138690442923E-4</v>
      </c>
    </row>
    <row r="198" spans="1:27" x14ac:dyDescent="0.2">
      <c r="A198" s="1">
        <v>31731</v>
      </c>
      <c r="B198">
        <v>62.09</v>
      </c>
      <c r="C198">
        <v>64.099999999999994</v>
      </c>
      <c r="D198">
        <v>6.99</v>
      </c>
      <c r="E198">
        <f t="shared" si="32"/>
        <v>5.2575774796953709</v>
      </c>
      <c r="F198">
        <f t="shared" si="30"/>
        <v>7.2162828152681584</v>
      </c>
      <c r="H198">
        <f t="shared" si="39"/>
        <v>1.6108247422685906E-4</v>
      </c>
      <c r="I198">
        <f t="shared" si="40"/>
        <v>0</v>
      </c>
      <c r="J198">
        <f t="shared" si="41"/>
        <v>2.3051591657519355E-2</v>
      </c>
      <c r="K198">
        <f t="shared" si="42"/>
        <v>1.6108247422685906E-4</v>
      </c>
      <c r="L198">
        <f t="shared" si="33"/>
        <v>2.2890509183292496E-2</v>
      </c>
      <c r="M198">
        <f t="shared" si="34"/>
        <v>5.2397541067039806E-4</v>
      </c>
      <c r="N198">
        <f t="shared" si="35"/>
        <v>6.8336005960051542</v>
      </c>
      <c r="O198">
        <f t="shared" si="36"/>
        <v>2.4460773569943042E-2</v>
      </c>
      <c r="P198">
        <f t="shared" si="38"/>
        <v>6.8619760197704389</v>
      </c>
      <c r="Q198">
        <f t="shared" si="37"/>
        <v>2.4806250000000203E-2</v>
      </c>
      <c r="AA198">
        <f t="shared" si="31"/>
        <v>4.9933490441412436E-4</v>
      </c>
    </row>
    <row r="199" spans="1:27" x14ac:dyDescent="0.2">
      <c r="A199" s="1">
        <v>31761</v>
      </c>
      <c r="B199">
        <v>62.24</v>
      </c>
      <c r="C199">
        <v>64.2</v>
      </c>
      <c r="D199">
        <v>6.9569999999999999</v>
      </c>
      <c r="E199">
        <f t="shared" si="32"/>
        <v>5.2282889735585742</v>
      </c>
      <c r="F199">
        <f t="shared" si="30"/>
        <v>7.1760829048843187</v>
      </c>
      <c r="H199">
        <f t="shared" si="39"/>
        <v>2.4158479626348317E-3</v>
      </c>
      <c r="I199">
        <f t="shared" si="40"/>
        <v>1.5600624024962872E-3</v>
      </c>
      <c r="J199">
        <f t="shared" si="41"/>
        <v>-4.7210300429184615E-3</v>
      </c>
      <c r="K199">
        <f t="shared" si="42"/>
        <v>8.5578556013854445E-4</v>
      </c>
      <c r="L199">
        <f t="shared" si="33"/>
        <v>-5.576815603057006E-3</v>
      </c>
      <c r="M199">
        <f t="shared" si="34"/>
        <v>3.1100872270500076E-5</v>
      </c>
      <c r="N199">
        <f t="shared" si="35"/>
        <v>6.9959819410653683</v>
      </c>
      <c r="O199">
        <f t="shared" si="36"/>
        <v>1.5195917292238593E-3</v>
      </c>
      <c r="P199">
        <f t="shared" si="38"/>
        <v>6.8678483997621758</v>
      </c>
      <c r="Q199">
        <f t="shared" si="37"/>
        <v>1.089000000000024E-3</v>
      </c>
      <c r="AA199">
        <f t="shared" si="31"/>
        <v>3.2708938060133104E-5</v>
      </c>
    </row>
    <row r="200" spans="1:27" x14ac:dyDescent="0.2">
      <c r="A200" s="1">
        <v>31792</v>
      </c>
      <c r="B200">
        <v>62.82</v>
      </c>
      <c r="C200">
        <v>64.599999999999994</v>
      </c>
      <c r="D200">
        <v>6.758</v>
      </c>
      <c r="E200">
        <f t="shared" si="32"/>
        <v>5.0631979806249134</v>
      </c>
      <c r="F200">
        <f t="shared" si="30"/>
        <v>6.9494874243871365</v>
      </c>
      <c r="H200">
        <f t="shared" si="39"/>
        <v>9.3187660668381245E-3</v>
      </c>
      <c r="I200">
        <f t="shared" si="40"/>
        <v>6.230529595015355E-3</v>
      </c>
      <c r="J200">
        <f t="shared" si="41"/>
        <v>-2.8604283455512358E-2</v>
      </c>
      <c r="K200">
        <f t="shared" si="42"/>
        <v>3.0882364718227695E-3</v>
      </c>
      <c r="L200">
        <f t="shared" si="33"/>
        <v>-3.1692519927335128E-2</v>
      </c>
      <c r="M200">
        <f t="shared" si="34"/>
        <v>1.0044158193445341E-3</v>
      </c>
      <c r="N200">
        <f t="shared" si="35"/>
        <v>6.9784848611344712</v>
      </c>
      <c r="O200">
        <f t="shared" si="36"/>
        <v>4.8613573989487041E-2</v>
      </c>
      <c r="P200">
        <f t="shared" si="38"/>
        <v>6.889057939673271</v>
      </c>
      <c r="Q200">
        <f t="shared" si="37"/>
        <v>3.9600999999999935E-2</v>
      </c>
      <c r="AA200">
        <f t="shared" si="31"/>
        <v>9.3280858864444572E-4</v>
      </c>
    </row>
    <row r="201" spans="1:27" x14ac:dyDescent="0.2">
      <c r="A201" s="1">
        <v>31823</v>
      </c>
      <c r="B201">
        <v>63.02</v>
      </c>
      <c r="C201">
        <v>64.8</v>
      </c>
      <c r="D201">
        <v>6.4625000000000004</v>
      </c>
      <c r="E201">
        <f t="shared" si="32"/>
        <v>4.8413814208641242</v>
      </c>
      <c r="F201">
        <f t="shared" ref="F201:F264" si="43">C201*D201/B201</f>
        <v>6.6450333227546805</v>
      </c>
      <c r="H201">
        <f t="shared" si="39"/>
        <v>3.183699458771061E-3</v>
      </c>
      <c r="I201">
        <f t="shared" si="40"/>
        <v>3.0959752321981782E-3</v>
      </c>
      <c r="J201">
        <f t="shared" si="41"/>
        <v>-4.3725954424385871E-2</v>
      </c>
      <c r="K201">
        <f t="shared" si="42"/>
        <v>8.7724226572882813E-5</v>
      </c>
      <c r="L201">
        <f t="shared" si="33"/>
        <v>-4.3813678650958754E-2</v>
      </c>
      <c r="M201">
        <f t="shared" si="34"/>
        <v>1.9196384369294789E-3</v>
      </c>
      <c r="N201">
        <f t="shared" si="35"/>
        <v>6.7585928403231792</v>
      </c>
      <c r="O201">
        <f t="shared" si="36"/>
        <v>8.7670970090647476E-2</v>
      </c>
      <c r="P201">
        <f t="shared" si="38"/>
        <v>6.8896622769528442</v>
      </c>
      <c r="Q201">
        <f t="shared" si="37"/>
        <v>8.7320249999999794E-2</v>
      </c>
      <c r="AA201">
        <f t="shared" ref="AA201:AA264" si="44">(J201-0.000638-0.420833*K201)^2</f>
        <v>1.9714374053956723E-3</v>
      </c>
    </row>
    <row r="202" spans="1:27" x14ac:dyDescent="0.2">
      <c r="A202" s="1">
        <v>31851</v>
      </c>
      <c r="B202">
        <v>63.14</v>
      </c>
      <c r="C202">
        <v>65.099999999999994</v>
      </c>
      <c r="D202">
        <v>6.4779999999999998</v>
      </c>
      <c r="E202">
        <f t="shared" ref="E202:E265" si="45">C202*D202/B202/$F$8*$E$8</f>
        <v>4.8661948051948043</v>
      </c>
      <c r="F202">
        <f t="shared" si="43"/>
        <v>6.6790909090909087</v>
      </c>
      <c r="H202">
        <f t="shared" si="39"/>
        <v>1.9041574103457748E-3</v>
      </c>
      <c r="I202">
        <f t="shared" si="40"/>
        <v>4.6296296296295392E-3</v>
      </c>
      <c r="J202">
        <f t="shared" si="41"/>
        <v>2.3984526112184046E-3</v>
      </c>
      <c r="K202">
        <f t="shared" si="42"/>
        <v>-2.7254722192837644E-3</v>
      </c>
      <c r="L202">
        <f t="shared" ref="L202:L265" si="46">J202-K202</f>
        <v>5.123924830502169E-3</v>
      </c>
      <c r="M202">
        <f t="shared" ref="M202:M265" si="47">(J202-K202)^2</f>
        <v>2.625460566863668E-5</v>
      </c>
      <c r="N202">
        <f t="shared" ref="N202:N265" si="48">D201*(1+K202)</f>
        <v>6.4448866357828791</v>
      </c>
      <c r="O202">
        <f t="shared" ref="O202:O265" si="49">(D202-N202)^2</f>
        <v>1.0964948897756851E-3</v>
      </c>
      <c r="P202">
        <f t="shared" si="38"/>
        <v>6.8708846938167616</v>
      </c>
      <c r="Q202">
        <f t="shared" ref="Q202:Q265" si="50">(D202-D201)^2</f>
        <v>2.402499999999815E-4</v>
      </c>
      <c r="AA202">
        <f t="shared" si="44"/>
        <v>8.4530983928471097E-6</v>
      </c>
    </row>
    <row r="203" spans="1:27" x14ac:dyDescent="0.2">
      <c r="A203" s="1">
        <v>31882</v>
      </c>
      <c r="B203">
        <v>63.31</v>
      </c>
      <c r="C203">
        <v>65.400000000000006</v>
      </c>
      <c r="D203">
        <v>6.3209999999999997</v>
      </c>
      <c r="E203">
        <f t="shared" si="45"/>
        <v>4.7573309113884061</v>
      </c>
      <c r="F203">
        <f t="shared" si="43"/>
        <v>6.5296698783762439</v>
      </c>
      <c r="H203">
        <f t="shared" si="39"/>
        <v>2.6924295216979033E-3</v>
      </c>
      <c r="I203">
        <f t="shared" si="40"/>
        <v>4.6082949308756671E-3</v>
      </c>
      <c r="J203">
        <f t="shared" si="41"/>
        <v>-2.4235875270145146E-2</v>
      </c>
      <c r="K203">
        <f t="shared" si="42"/>
        <v>-1.9158654091777638E-3</v>
      </c>
      <c r="L203">
        <f t="shared" si="46"/>
        <v>-2.2320009860967382E-2</v>
      </c>
      <c r="M203">
        <f t="shared" si="47"/>
        <v>4.9818284019368124E-4</v>
      </c>
      <c r="N203">
        <f t="shared" si="48"/>
        <v>6.4655890238793461</v>
      </c>
      <c r="O203">
        <f t="shared" si="49"/>
        <v>2.090598582638219E-2</v>
      </c>
      <c r="P203">
        <f t="shared" ref="P203:P266" si="51">P202*(1+K203)</f>
        <v>6.8577210035014291</v>
      </c>
      <c r="Q203">
        <f t="shared" si="50"/>
        <v>2.4649000000000008E-2</v>
      </c>
      <c r="AA203">
        <f t="shared" si="44"/>
        <v>5.7925013426297607E-4</v>
      </c>
    </row>
    <row r="204" spans="1:27" x14ac:dyDescent="0.2">
      <c r="A204" s="1">
        <v>31912</v>
      </c>
      <c r="B204">
        <v>63.36</v>
      </c>
      <c r="C204">
        <v>65.7</v>
      </c>
      <c r="D204">
        <v>6.2474999999999996</v>
      </c>
      <c r="E204">
        <f t="shared" si="45"/>
        <v>4.7198544034090908</v>
      </c>
      <c r="F204">
        <f t="shared" si="43"/>
        <v>6.4782315340909093</v>
      </c>
      <c r="H204">
        <f t="shared" si="39"/>
        <v>7.8976465013425035E-4</v>
      </c>
      <c r="I204">
        <f t="shared" si="40"/>
        <v>4.5871559633026138E-3</v>
      </c>
      <c r="J204">
        <f t="shared" si="41"/>
        <v>-1.1627906976744207E-2</v>
      </c>
      <c r="K204">
        <f t="shared" si="42"/>
        <v>-3.7973913131683634E-3</v>
      </c>
      <c r="L204">
        <f t="shared" si="46"/>
        <v>-7.8305156635758433E-3</v>
      </c>
      <c r="M204">
        <f t="shared" si="47"/>
        <v>6.1316975557506624E-5</v>
      </c>
      <c r="N204">
        <f t="shared" si="48"/>
        <v>6.2969966895094629</v>
      </c>
      <c r="O204">
        <f t="shared" si="49"/>
        <v>2.449922272396213E-3</v>
      </c>
      <c r="P204">
        <f t="shared" si="51"/>
        <v>6.8316795533346006</v>
      </c>
      <c r="Q204">
        <f t="shared" si="50"/>
        <v>5.4022500000000181E-3</v>
      </c>
      <c r="AA204">
        <f t="shared" si="44"/>
        <v>1.138027974268469E-4</v>
      </c>
    </row>
    <row r="205" spans="1:27" x14ac:dyDescent="0.2">
      <c r="A205" s="1">
        <v>31943</v>
      </c>
      <c r="B205">
        <v>63.24</v>
      </c>
      <c r="C205">
        <v>65.900000000000006</v>
      </c>
      <c r="D205">
        <v>6.2859999999999996</v>
      </c>
      <c r="E205">
        <f t="shared" si="45"/>
        <v>4.7724354838709671</v>
      </c>
      <c r="F205">
        <f t="shared" si="43"/>
        <v>6.5504016445287796</v>
      </c>
      <c r="H205">
        <f t="shared" si="39"/>
        <v>-1.8939393939393367E-3</v>
      </c>
      <c r="I205">
        <f t="shared" si="40"/>
        <v>3.0441400304415112E-3</v>
      </c>
      <c r="J205">
        <f t="shared" si="41"/>
        <v>6.1624649859943759E-3</v>
      </c>
      <c r="K205">
        <f t="shared" si="42"/>
        <v>-4.9380794243808479E-3</v>
      </c>
      <c r="L205">
        <f t="shared" si="46"/>
        <v>1.1100544410375224E-2</v>
      </c>
      <c r="M205">
        <f t="shared" si="47"/>
        <v>1.2322208620671262E-4</v>
      </c>
      <c r="N205">
        <f t="shared" si="48"/>
        <v>6.2166493487961807</v>
      </c>
      <c r="O205">
        <f t="shared" si="49"/>
        <v>4.809512822393747E-3</v>
      </c>
      <c r="P205">
        <f t="shared" si="51"/>
        <v>6.7979441770983158</v>
      </c>
      <c r="Q205">
        <f t="shared" si="50"/>
        <v>1.4822499999999983E-3</v>
      </c>
      <c r="AA205">
        <f t="shared" si="44"/>
        <v>5.7799097432773695E-5</v>
      </c>
    </row>
    <row r="206" spans="1:27" x14ac:dyDescent="0.2">
      <c r="A206" s="1">
        <v>31973</v>
      </c>
      <c r="B206">
        <v>64</v>
      </c>
      <c r="C206">
        <v>66.099999999999994</v>
      </c>
      <c r="D206">
        <v>6.4329999999999998</v>
      </c>
      <c r="E206">
        <f t="shared" si="45"/>
        <v>4.8406889062499987</v>
      </c>
      <c r="F206">
        <f t="shared" si="43"/>
        <v>6.6440828124999989</v>
      </c>
      <c r="H206">
        <f t="shared" si="39"/>
        <v>1.2017710309930374E-2</v>
      </c>
      <c r="I206">
        <f t="shared" si="40"/>
        <v>3.0349013657053892E-3</v>
      </c>
      <c r="J206">
        <f t="shared" si="41"/>
        <v>2.3385300668151476E-2</v>
      </c>
      <c r="K206">
        <f t="shared" si="42"/>
        <v>8.9828089442249848E-3</v>
      </c>
      <c r="L206">
        <f t="shared" si="46"/>
        <v>1.4402491723926492E-2</v>
      </c>
      <c r="M206">
        <f t="shared" si="47"/>
        <v>2.0743176785777107E-4</v>
      </c>
      <c r="N206">
        <f t="shared" si="48"/>
        <v>6.3424659370233982</v>
      </c>
      <c r="O206">
        <f t="shared" si="49"/>
        <v>8.1964165590512651E-3</v>
      </c>
      <c r="P206">
        <f t="shared" si="51"/>
        <v>6.8590088108546965</v>
      </c>
      <c r="Q206">
        <f t="shared" si="50"/>
        <v>2.1609000000000073E-2</v>
      </c>
      <c r="AA206">
        <f t="shared" si="44"/>
        <v>3.5974853928377254E-4</v>
      </c>
    </row>
    <row r="207" spans="1:27" x14ac:dyDescent="0.2">
      <c r="A207" s="1">
        <v>32004</v>
      </c>
      <c r="B207">
        <v>64.33</v>
      </c>
      <c r="C207">
        <v>66.400000000000006</v>
      </c>
      <c r="D207">
        <v>6.5979999999999999</v>
      </c>
      <c r="E207">
        <f t="shared" si="45"/>
        <v>4.9617968066443119</v>
      </c>
      <c r="F207">
        <f t="shared" si="43"/>
        <v>6.8103093424529773</v>
      </c>
      <c r="H207">
        <f t="shared" si="39"/>
        <v>5.1562499999999734E-3</v>
      </c>
      <c r="I207">
        <f t="shared" si="40"/>
        <v>4.5385779122544267E-3</v>
      </c>
      <c r="J207">
        <f t="shared" si="41"/>
        <v>2.5648997357376135E-2</v>
      </c>
      <c r="K207">
        <f t="shared" si="42"/>
        <v>6.1767208774554661E-4</v>
      </c>
      <c r="L207">
        <f t="shared" si="46"/>
        <v>2.5031325269630589E-2</v>
      </c>
      <c r="M207">
        <f t="shared" si="47"/>
        <v>6.2656724475404686E-4</v>
      </c>
      <c r="N207">
        <f t="shared" si="48"/>
        <v>6.4369734845404674</v>
      </c>
      <c r="O207">
        <f t="shared" si="49"/>
        <v>2.592953868103906E-2</v>
      </c>
      <c r="P207">
        <f t="shared" si="51"/>
        <v>6.8632454291467626</v>
      </c>
      <c r="Q207">
        <f t="shared" si="50"/>
        <v>2.7225000000000013E-2</v>
      </c>
      <c r="AA207">
        <f t="shared" si="44"/>
        <v>6.1261499882864548E-4</v>
      </c>
    </row>
    <row r="208" spans="1:27" x14ac:dyDescent="0.2">
      <c r="A208" s="1">
        <v>32035</v>
      </c>
      <c r="B208">
        <v>64.930000000000007</v>
      </c>
      <c r="C208">
        <v>66.8</v>
      </c>
      <c r="D208">
        <v>6.375</v>
      </c>
      <c r="E208">
        <f t="shared" si="45"/>
        <v>4.7784097159578431</v>
      </c>
      <c r="F208">
        <f t="shared" si="43"/>
        <v>6.5586015709225309</v>
      </c>
      <c r="H208">
        <f t="shared" si="39"/>
        <v>9.3269081299549583E-3</v>
      </c>
      <c r="I208">
        <f t="shared" si="40"/>
        <v>6.0240963855420215E-3</v>
      </c>
      <c r="J208">
        <f t="shared" si="41"/>
        <v>-3.3798120642619001E-2</v>
      </c>
      <c r="K208">
        <f t="shared" si="42"/>
        <v>3.3028117444129368E-3</v>
      </c>
      <c r="L208">
        <f t="shared" si="46"/>
        <v>-3.7100932387031937E-2</v>
      </c>
      <c r="M208">
        <f t="shared" si="47"/>
        <v>1.3764791839871154E-3</v>
      </c>
      <c r="N208">
        <f t="shared" si="48"/>
        <v>6.6197919518896366</v>
      </c>
      <c r="O208">
        <f t="shared" si="49"/>
        <v>5.9923099709938185E-2</v>
      </c>
      <c r="P208">
        <f t="shared" si="51"/>
        <v>6.8859134367549366</v>
      </c>
      <c r="Q208">
        <f t="shared" si="50"/>
        <v>4.972899999999994E-2</v>
      </c>
      <c r="AA208">
        <f t="shared" si="44"/>
        <v>1.2835060604791135E-3</v>
      </c>
    </row>
    <row r="209" spans="1:27" x14ac:dyDescent="0.2">
      <c r="A209" s="1">
        <v>32065</v>
      </c>
      <c r="B209">
        <v>65.23</v>
      </c>
      <c r="C209">
        <v>67</v>
      </c>
      <c r="D209">
        <v>6.3780000000000001</v>
      </c>
      <c r="E209">
        <f t="shared" si="45"/>
        <v>4.7729191213508235</v>
      </c>
      <c r="F209">
        <f t="shared" si="43"/>
        <v>6.5510654606776022</v>
      </c>
      <c r="H209">
        <f t="shared" si="39"/>
        <v>4.6203603881103117E-3</v>
      </c>
      <c r="I209">
        <f t="shared" si="40"/>
        <v>2.9940119760478723E-3</v>
      </c>
      <c r="J209">
        <f t="shared" si="41"/>
        <v>4.7058823529422256E-4</v>
      </c>
      <c r="K209">
        <f t="shared" si="42"/>
        <v>1.6263484120624394E-3</v>
      </c>
      <c r="L209">
        <f t="shared" si="46"/>
        <v>-1.1557601767682169E-3</v>
      </c>
      <c r="M209">
        <f t="shared" si="47"/>
        <v>1.3357815862032999E-6</v>
      </c>
      <c r="N209">
        <f t="shared" si="48"/>
        <v>6.3853679711268985</v>
      </c>
      <c r="O209">
        <f t="shared" si="49"/>
        <v>5.4286998526807796E-5</v>
      </c>
      <c r="P209">
        <f t="shared" si="51"/>
        <v>6.8971123311384028</v>
      </c>
      <c r="Q209">
        <f t="shared" si="50"/>
        <v>9.0000000000006829E-6</v>
      </c>
      <c r="AA209">
        <f t="shared" si="44"/>
        <v>7.2561919752318192E-7</v>
      </c>
    </row>
    <row r="210" spans="1:27" x14ac:dyDescent="0.2">
      <c r="A210" s="1">
        <v>32096</v>
      </c>
      <c r="B210">
        <v>65.430000000000007</v>
      </c>
      <c r="C210">
        <v>67</v>
      </c>
      <c r="D210">
        <v>6.0250000000000004</v>
      </c>
      <c r="E210">
        <f t="shared" si="45"/>
        <v>4.4949728171873966</v>
      </c>
      <c r="F210">
        <f t="shared" si="43"/>
        <v>6.1695705333944666</v>
      </c>
      <c r="H210">
        <f t="shared" si="39"/>
        <v>3.0660738923808939E-3</v>
      </c>
      <c r="I210">
        <f t="shared" si="40"/>
        <v>0</v>
      </c>
      <c r="J210">
        <f t="shared" si="41"/>
        <v>-5.5346503606146125E-2</v>
      </c>
      <c r="K210">
        <f t="shared" si="42"/>
        <v>3.0660738923808939E-3</v>
      </c>
      <c r="L210">
        <f t="shared" si="46"/>
        <v>-5.8412577498527019E-2</v>
      </c>
      <c r="M210">
        <f t="shared" si="47"/>
        <v>3.4120292100214247E-3</v>
      </c>
      <c r="N210">
        <f t="shared" si="48"/>
        <v>6.3975554192856059</v>
      </c>
      <c r="O210">
        <f t="shared" si="49"/>
        <v>0.13879754043907333</v>
      </c>
      <c r="P210">
        <f t="shared" si="51"/>
        <v>6.9182593871897247</v>
      </c>
      <c r="Q210">
        <f t="shared" si="50"/>
        <v>0.12460899999999983</v>
      </c>
      <c r="AA210">
        <f t="shared" si="44"/>
        <v>3.2804037093877008E-3</v>
      </c>
    </row>
    <row r="211" spans="1:27" x14ac:dyDescent="0.2">
      <c r="A211" s="1">
        <v>32126</v>
      </c>
      <c r="B211">
        <v>65.430000000000007</v>
      </c>
      <c r="C211">
        <v>67</v>
      </c>
      <c r="D211">
        <v>5.9569999999999999</v>
      </c>
      <c r="E211">
        <f t="shared" si="45"/>
        <v>4.4442411737734968</v>
      </c>
      <c r="F211">
        <f t="shared" si="43"/>
        <v>6.0999388659636242</v>
      </c>
      <c r="H211">
        <f t="shared" si="39"/>
        <v>0</v>
      </c>
      <c r="I211">
        <f t="shared" si="40"/>
        <v>0</v>
      </c>
      <c r="J211">
        <f t="shared" si="41"/>
        <v>-1.1286307053941957E-2</v>
      </c>
      <c r="K211">
        <f t="shared" si="42"/>
        <v>0</v>
      </c>
      <c r="L211">
        <f t="shared" si="46"/>
        <v>-1.1286307053941957E-2</v>
      </c>
      <c r="M211">
        <f t="shared" si="47"/>
        <v>1.2738072691585999E-4</v>
      </c>
      <c r="N211">
        <f t="shared" si="48"/>
        <v>6.0250000000000004</v>
      </c>
      <c r="O211">
        <f t="shared" si="49"/>
        <v>4.624000000000069E-3</v>
      </c>
      <c r="P211">
        <f t="shared" si="51"/>
        <v>6.9182593871897247</v>
      </c>
      <c r="Q211">
        <f t="shared" si="50"/>
        <v>4.624000000000069E-3</v>
      </c>
      <c r="AA211">
        <f t="shared" si="44"/>
        <v>1.4218909871668991E-4</v>
      </c>
    </row>
    <row r="212" spans="1:27" x14ac:dyDescent="0.2">
      <c r="A212" s="1">
        <v>32157</v>
      </c>
      <c r="B212">
        <v>65.790000000000006</v>
      </c>
      <c r="C212">
        <v>67.2</v>
      </c>
      <c r="D212">
        <v>5.9684999999999997</v>
      </c>
      <c r="E212">
        <f t="shared" si="45"/>
        <v>4.4416744186046495</v>
      </c>
      <c r="F212">
        <f t="shared" si="43"/>
        <v>6.0964158686730494</v>
      </c>
      <c r="H212">
        <f t="shared" si="39"/>
        <v>5.5020632737277086E-3</v>
      </c>
      <c r="I212">
        <f t="shared" si="40"/>
        <v>2.9850746268658135E-3</v>
      </c>
      <c r="J212">
        <f t="shared" si="41"/>
        <v>1.9305019305018156E-3</v>
      </c>
      <c r="K212">
        <f t="shared" si="42"/>
        <v>2.5169886468618952E-3</v>
      </c>
      <c r="L212">
        <f t="shared" si="46"/>
        <v>-5.8648671636007954E-4</v>
      </c>
      <c r="M212">
        <f t="shared" si="47"/>
        <v>3.439666684668284E-7</v>
      </c>
      <c r="N212">
        <f t="shared" si="48"/>
        <v>5.9719937013693558</v>
      </c>
      <c r="O212">
        <f t="shared" si="49"/>
        <v>1.2205949258240806E-5</v>
      </c>
      <c r="P212">
        <f t="shared" si="51"/>
        <v>6.9356725675233273</v>
      </c>
      <c r="Q212">
        <f t="shared" si="50"/>
        <v>1.3224999999999641E-4</v>
      </c>
      <c r="AA212">
        <f t="shared" si="44"/>
        <v>5.4414914956606162E-8</v>
      </c>
    </row>
    <row r="213" spans="1:27" x14ac:dyDescent="0.2">
      <c r="A213" s="1">
        <v>32188</v>
      </c>
      <c r="B213">
        <v>66.28</v>
      </c>
      <c r="C213">
        <v>67.400000000000006</v>
      </c>
      <c r="D213">
        <v>6.05</v>
      </c>
      <c r="E213">
        <f t="shared" si="45"/>
        <v>4.4823411500991464</v>
      </c>
      <c r="F213">
        <f t="shared" si="43"/>
        <v>6.1522329511164759</v>
      </c>
      <c r="H213">
        <f t="shared" si="39"/>
        <v>7.4479404164766727E-3</v>
      </c>
      <c r="I213">
        <f t="shared" si="40"/>
        <v>2.9761904761904656E-3</v>
      </c>
      <c r="J213">
        <f t="shared" si="41"/>
        <v>1.3655022199882794E-2</v>
      </c>
      <c r="K213">
        <f t="shared" si="42"/>
        <v>4.4717499402862071E-3</v>
      </c>
      <c r="L213">
        <f t="shared" si="46"/>
        <v>9.1832722595965866E-3</v>
      </c>
      <c r="M213">
        <f t="shared" si="47"/>
        <v>8.4332489393876191E-5</v>
      </c>
      <c r="N213">
        <f t="shared" si="48"/>
        <v>5.995189639518598</v>
      </c>
      <c r="O213">
        <f t="shared" si="49"/>
        <v>3.0041756161012195E-3</v>
      </c>
      <c r="P213">
        <f t="shared" si="51"/>
        <v>6.9666871609129943</v>
      </c>
      <c r="Q213">
        <f t="shared" si="50"/>
        <v>6.6422500000000205E-3</v>
      </c>
      <c r="AA213">
        <f t="shared" si="44"/>
        <v>1.2399183849555947E-4</v>
      </c>
    </row>
    <row r="214" spans="1:27" x14ac:dyDescent="0.2">
      <c r="A214" s="1">
        <v>32217</v>
      </c>
      <c r="B214">
        <v>66.58</v>
      </c>
      <c r="C214">
        <v>67.7</v>
      </c>
      <c r="D214">
        <v>5.9344999999999999</v>
      </c>
      <c r="E214">
        <f t="shared" si="45"/>
        <v>4.3964399755396295</v>
      </c>
      <c r="F214">
        <f t="shared" si="43"/>
        <v>6.0343293781916492</v>
      </c>
      <c r="H214">
        <f t="shared" si="39"/>
        <v>4.5262522631261959E-3</v>
      </c>
      <c r="I214">
        <f t="shared" si="40"/>
        <v>4.4510385756675319E-3</v>
      </c>
      <c r="J214">
        <f t="shared" si="41"/>
        <v>-1.9090909090909047E-2</v>
      </c>
      <c r="K214">
        <f t="shared" si="42"/>
        <v>7.5213687458663969E-5</v>
      </c>
      <c r="L214">
        <f t="shared" si="46"/>
        <v>-1.9166122778367711E-2</v>
      </c>
      <c r="M214">
        <f t="shared" si="47"/>
        <v>3.6734026235546566E-4</v>
      </c>
      <c r="N214">
        <f t="shared" si="48"/>
        <v>6.0504550428091246</v>
      </c>
      <c r="O214">
        <f t="shared" si="49"/>
        <v>1.3445571952865946E-2</v>
      </c>
      <c r="P214">
        <f t="shared" si="51"/>
        <v>6.9672111511437373</v>
      </c>
      <c r="Q214">
        <f t="shared" si="50"/>
        <v>1.3340249999999986E-2</v>
      </c>
      <c r="AA214">
        <f t="shared" si="44"/>
        <v>3.9047979050453873E-4</v>
      </c>
    </row>
    <row r="215" spans="1:27" x14ac:dyDescent="0.2">
      <c r="A215" s="1">
        <v>32248</v>
      </c>
      <c r="B215">
        <v>67.180000000000007</v>
      </c>
      <c r="C215">
        <v>68</v>
      </c>
      <c r="D215">
        <v>5.91</v>
      </c>
      <c r="E215">
        <f t="shared" si="45"/>
        <v>4.3584144941096401</v>
      </c>
      <c r="F215">
        <f t="shared" si="43"/>
        <v>5.9821375409348017</v>
      </c>
      <c r="H215">
        <f t="shared" si="39"/>
        <v>9.0117152297988223E-3</v>
      </c>
      <c r="I215">
        <f t="shared" si="40"/>
        <v>4.4313146233381229E-3</v>
      </c>
      <c r="J215">
        <f t="shared" si="41"/>
        <v>-4.1284017187631639E-3</v>
      </c>
      <c r="K215">
        <f t="shared" si="42"/>
        <v>4.5804006064606995E-3</v>
      </c>
      <c r="L215">
        <f t="shared" si="46"/>
        <v>-8.7088023252238633E-3</v>
      </c>
      <c r="M215">
        <f t="shared" si="47"/>
        <v>7.5843237939824567E-5</v>
      </c>
      <c r="N215">
        <f t="shared" si="48"/>
        <v>5.9616823873990406</v>
      </c>
      <c r="O215">
        <f t="shared" si="49"/>
        <v>2.6710691672644908E-3</v>
      </c>
      <c r="P215">
        <f t="shared" si="51"/>
        <v>6.9991237693257755</v>
      </c>
      <c r="Q215">
        <f t="shared" si="50"/>
        <v>6.0024999999998751E-4</v>
      </c>
      <c r="AA215">
        <f t="shared" si="44"/>
        <v>4.480944116708224E-5</v>
      </c>
    </row>
    <row r="216" spans="1:27" x14ac:dyDescent="0.2">
      <c r="A216" s="1">
        <v>32278</v>
      </c>
      <c r="B216">
        <v>67.42</v>
      </c>
      <c r="C216">
        <v>68.2</v>
      </c>
      <c r="D216">
        <v>5.8775000000000004</v>
      </c>
      <c r="E216">
        <f t="shared" si="45"/>
        <v>4.3317202398609993</v>
      </c>
      <c r="F216">
        <f t="shared" si="43"/>
        <v>5.9454983684366658</v>
      </c>
      <c r="H216">
        <f t="shared" si="39"/>
        <v>3.5724918130395356E-3</v>
      </c>
      <c r="I216">
        <f t="shared" si="40"/>
        <v>2.9411764705882248E-3</v>
      </c>
      <c r="J216">
        <f t="shared" si="41"/>
        <v>-5.4991539763112884E-3</v>
      </c>
      <c r="K216">
        <f t="shared" si="42"/>
        <v>6.3131534245131071E-4</v>
      </c>
      <c r="L216">
        <f t="shared" si="46"/>
        <v>-6.1304693187625992E-3</v>
      </c>
      <c r="M216">
        <f t="shared" si="47"/>
        <v>3.7582654068289568E-5</v>
      </c>
      <c r="N216">
        <f t="shared" si="48"/>
        <v>5.9137310736738877</v>
      </c>
      <c r="O216">
        <f t="shared" si="49"/>
        <v>1.312690699562652E-3</v>
      </c>
      <c r="P216">
        <f t="shared" si="51"/>
        <v>7.003542423545067</v>
      </c>
      <c r="Q216">
        <f t="shared" si="50"/>
        <v>1.0562499999999839E-3</v>
      </c>
      <c r="AA216">
        <f t="shared" si="44"/>
        <v>4.0996261536466358E-5</v>
      </c>
    </row>
    <row r="217" spans="1:27" x14ac:dyDescent="0.2">
      <c r="A217" s="1">
        <v>32309</v>
      </c>
      <c r="B217">
        <v>67.58</v>
      </c>
      <c r="C217">
        <v>68.5</v>
      </c>
      <c r="D217">
        <v>6.0075000000000003</v>
      </c>
      <c r="E217">
        <f t="shared" si="45"/>
        <v>4.4364776666807595</v>
      </c>
      <c r="F217">
        <f t="shared" si="43"/>
        <v>6.0892830719147684</v>
      </c>
      <c r="H217">
        <f t="shared" si="39"/>
        <v>2.3731830317412772E-3</v>
      </c>
      <c r="I217">
        <f t="shared" si="40"/>
        <v>4.3988269794721369E-3</v>
      </c>
      <c r="J217">
        <f t="shared" si="41"/>
        <v>2.2118247554232306E-2</v>
      </c>
      <c r="K217">
        <f t="shared" si="42"/>
        <v>-2.0256439477308597E-3</v>
      </c>
      <c r="L217">
        <f t="shared" si="46"/>
        <v>2.4143891501963166E-2</v>
      </c>
      <c r="M217">
        <f t="shared" si="47"/>
        <v>5.8292749685856916E-4</v>
      </c>
      <c r="N217">
        <f t="shared" si="48"/>
        <v>5.8655942776972125</v>
      </c>
      <c r="O217">
        <f t="shared" si="49"/>
        <v>2.0137234022275914E-2</v>
      </c>
      <c r="P217">
        <f t="shared" si="51"/>
        <v>6.9893557402221367</v>
      </c>
      <c r="Q217">
        <f t="shared" si="50"/>
        <v>1.6899999999999971E-2</v>
      </c>
      <c r="AA217">
        <f t="shared" si="44"/>
        <v>4.9874972930794069E-4</v>
      </c>
    </row>
    <row r="218" spans="1:27" x14ac:dyDescent="0.2">
      <c r="A218" s="1">
        <v>32339</v>
      </c>
      <c r="B218">
        <v>67.91</v>
      </c>
      <c r="C218">
        <v>68.8</v>
      </c>
      <c r="D218">
        <v>6.3129999999999997</v>
      </c>
      <c r="E218">
        <f t="shared" si="45"/>
        <v>4.6597501735490239</v>
      </c>
      <c r="F218">
        <f t="shared" si="43"/>
        <v>6.3957355323221909</v>
      </c>
      <c r="H218">
        <f t="shared" si="39"/>
        <v>4.8831015093222518E-3</v>
      </c>
      <c r="I218">
        <f t="shared" si="40"/>
        <v>4.3795620437956373E-3</v>
      </c>
      <c r="J218">
        <f t="shared" si="41"/>
        <v>5.0853100291302411E-2</v>
      </c>
      <c r="K218">
        <f t="shared" si="42"/>
        <v>5.0353946552661455E-4</v>
      </c>
      <c r="L218">
        <f t="shared" si="46"/>
        <v>5.0349560825775797E-2</v>
      </c>
      <c r="M218">
        <f t="shared" si="47"/>
        <v>2.5350782753484967E-3</v>
      </c>
      <c r="N218">
        <f t="shared" si="48"/>
        <v>6.0105250133391515</v>
      </c>
      <c r="O218">
        <f t="shared" si="49"/>
        <v>9.1491117555480339E-2</v>
      </c>
      <c r="P218">
        <f t="shared" si="51"/>
        <v>6.9928751566759439</v>
      </c>
      <c r="Q218">
        <f t="shared" si="50"/>
        <v>9.3330249999999657E-2</v>
      </c>
      <c r="AA218">
        <f t="shared" si="44"/>
        <v>2.5003194369439896E-3</v>
      </c>
    </row>
    <row r="219" spans="1:27" x14ac:dyDescent="0.2">
      <c r="A219" s="1">
        <v>32370</v>
      </c>
      <c r="B219">
        <v>68.040000000000006</v>
      </c>
      <c r="C219">
        <v>69.099999999999994</v>
      </c>
      <c r="D219">
        <v>6.55</v>
      </c>
      <c r="E219">
        <f t="shared" si="45"/>
        <v>4.8464884101788845</v>
      </c>
      <c r="F219">
        <f t="shared" si="43"/>
        <v>6.652042915931804</v>
      </c>
      <c r="H219">
        <f t="shared" si="39"/>
        <v>1.9142983360331822E-3</v>
      </c>
      <c r="I219">
        <f t="shared" si="40"/>
        <v>4.3604651162789665E-3</v>
      </c>
      <c r="J219">
        <f t="shared" si="41"/>
        <v>3.7541580864882018E-2</v>
      </c>
      <c r="K219">
        <f t="shared" si="42"/>
        <v>-2.4461667802457843E-3</v>
      </c>
      <c r="L219">
        <f t="shared" si="46"/>
        <v>3.9987747645127802E-2</v>
      </c>
      <c r="M219">
        <f t="shared" si="47"/>
        <v>1.5990199617304242E-3</v>
      </c>
      <c r="N219">
        <f t="shared" si="48"/>
        <v>6.2975573491163077</v>
      </c>
      <c r="O219">
        <f t="shared" si="49"/>
        <v>6.3727291985185661E-2</v>
      </c>
      <c r="P219">
        <f t="shared" si="51"/>
        <v>6.9757694177692775</v>
      </c>
      <c r="Q219">
        <f t="shared" si="50"/>
        <v>5.6169000000000045E-2</v>
      </c>
      <c r="AA219">
        <f t="shared" si="44"/>
        <v>1.4389131391347612E-3</v>
      </c>
    </row>
    <row r="220" spans="1:27" x14ac:dyDescent="0.2">
      <c r="A220" s="1">
        <v>32401</v>
      </c>
      <c r="B220">
        <v>68.56</v>
      </c>
      <c r="C220">
        <v>69.599999999999994</v>
      </c>
      <c r="D220">
        <v>6.42</v>
      </c>
      <c r="E220">
        <f t="shared" si="45"/>
        <v>4.7483813968994815</v>
      </c>
      <c r="F220">
        <f t="shared" si="43"/>
        <v>6.5173862310385049</v>
      </c>
      <c r="H220">
        <f t="shared" si="39"/>
        <v>7.6425631981187347E-3</v>
      </c>
      <c r="I220">
        <f t="shared" si="40"/>
        <v>7.2358900144717797E-3</v>
      </c>
      <c r="J220">
        <f t="shared" si="41"/>
        <v>-1.984732824427482E-2</v>
      </c>
      <c r="K220">
        <f t="shared" si="42"/>
        <v>4.0667318364695504E-4</v>
      </c>
      <c r="L220">
        <f t="shared" si="46"/>
        <v>-2.0254001427921775E-2</v>
      </c>
      <c r="M220">
        <f t="shared" si="47"/>
        <v>4.1022457384225729E-4</v>
      </c>
      <c r="N220">
        <f t="shared" si="48"/>
        <v>6.5526637093528874</v>
      </c>
      <c r="O220">
        <f t="shared" si="49"/>
        <v>1.7599659779267415E-2</v>
      </c>
      <c r="P220">
        <f t="shared" si="51"/>
        <v>6.9786062761267891</v>
      </c>
      <c r="Q220">
        <f t="shared" si="50"/>
        <v>1.6899999999999971E-2</v>
      </c>
      <c r="AA220">
        <f t="shared" si="44"/>
        <v>4.2668974212649774E-4</v>
      </c>
    </row>
    <row r="221" spans="1:27" x14ac:dyDescent="0.2">
      <c r="A221" s="1">
        <v>32431</v>
      </c>
      <c r="B221">
        <v>69.099999999999994</v>
      </c>
      <c r="C221">
        <v>69.8</v>
      </c>
      <c r="D221">
        <v>6.3840000000000003</v>
      </c>
      <c r="E221">
        <f t="shared" si="45"/>
        <v>4.6983178002894359</v>
      </c>
      <c r="F221">
        <f t="shared" si="43"/>
        <v>6.4486714905933438</v>
      </c>
      <c r="H221">
        <f t="shared" si="39"/>
        <v>7.8763127187864157E-3</v>
      </c>
      <c r="I221">
        <f t="shared" si="40"/>
        <v>2.8735632183909399E-3</v>
      </c>
      <c r="J221">
        <f t="shared" si="41"/>
        <v>-5.6074766355139749E-3</v>
      </c>
      <c r="K221">
        <f t="shared" si="42"/>
        <v>5.0027495003954758E-3</v>
      </c>
      <c r="L221">
        <f t="shared" si="46"/>
        <v>-1.0610226135909451E-2</v>
      </c>
      <c r="M221">
        <f t="shared" si="47"/>
        <v>1.12576898655136E-4</v>
      </c>
      <c r="N221">
        <f t="shared" si="48"/>
        <v>6.4521176517925385</v>
      </c>
      <c r="O221">
        <f t="shared" si="49"/>
        <v>4.6400144857294753E-3</v>
      </c>
      <c r="P221">
        <f t="shared" si="51"/>
        <v>7.0135184951881389</v>
      </c>
      <c r="Q221">
        <f t="shared" si="50"/>
        <v>1.2959999999999704E-3</v>
      </c>
      <c r="AA221">
        <f t="shared" si="44"/>
        <v>6.973583919537947E-5</v>
      </c>
    </row>
    <row r="222" spans="1:27" x14ac:dyDescent="0.2">
      <c r="A222" s="1">
        <v>32462</v>
      </c>
      <c r="B222">
        <v>69.2</v>
      </c>
      <c r="C222">
        <v>69.900000000000006</v>
      </c>
      <c r="D222">
        <v>6.1280000000000001</v>
      </c>
      <c r="E222">
        <f t="shared" si="45"/>
        <v>4.5098487200660609</v>
      </c>
      <c r="F222">
        <f t="shared" si="43"/>
        <v>6.1899884393063589</v>
      </c>
      <c r="H222">
        <f t="shared" si="39"/>
        <v>1.4471780028944004E-3</v>
      </c>
      <c r="I222">
        <f t="shared" si="40"/>
        <v>1.4326647564470996E-3</v>
      </c>
      <c r="J222">
        <f t="shared" si="41"/>
        <v>-4.0100250626566414E-2</v>
      </c>
      <c r="K222">
        <f t="shared" si="42"/>
        <v>1.4513246447300787E-5</v>
      </c>
      <c r="L222">
        <f t="shared" si="46"/>
        <v>-4.0114763873013715E-2</v>
      </c>
      <c r="M222">
        <f t="shared" si="47"/>
        <v>1.6091942805876462E-3</v>
      </c>
      <c r="N222">
        <f t="shared" si="48"/>
        <v>6.3840926525653199</v>
      </c>
      <c r="O222">
        <f t="shared" si="49"/>
        <v>6.5583446697941583E-2</v>
      </c>
      <c r="P222">
        <f t="shared" si="51"/>
        <v>7.0136202841105222</v>
      </c>
      <c r="Q222">
        <f t="shared" si="50"/>
        <v>6.5536000000000122E-2</v>
      </c>
      <c r="AA222">
        <f t="shared" si="44"/>
        <v>1.6601027316171077E-3</v>
      </c>
    </row>
    <row r="223" spans="1:27" x14ac:dyDescent="0.2">
      <c r="A223" s="1">
        <v>32492</v>
      </c>
      <c r="B223">
        <v>69.349999999999994</v>
      </c>
      <c r="C223">
        <v>70</v>
      </c>
      <c r="D223">
        <v>6.0250000000000004</v>
      </c>
      <c r="E223">
        <f t="shared" si="45"/>
        <v>4.4307858687815429</v>
      </c>
      <c r="F223">
        <f t="shared" si="43"/>
        <v>6.0814708002883924</v>
      </c>
      <c r="H223">
        <f t="shared" si="39"/>
        <v>2.1676300578032937E-3</v>
      </c>
      <c r="I223">
        <f t="shared" si="40"/>
        <v>1.4306151645206988E-3</v>
      </c>
      <c r="J223">
        <f t="shared" si="41"/>
        <v>-1.6808093994778006E-2</v>
      </c>
      <c r="K223">
        <f t="shared" si="42"/>
        <v>7.3701489328259484E-4</v>
      </c>
      <c r="L223">
        <f t="shared" si="46"/>
        <v>-1.7545108888060601E-2</v>
      </c>
      <c r="M223">
        <f t="shared" si="47"/>
        <v>3.0783084589390309E-4</v>
      </c>
      <c r="N223">
        <f t="shared" si="48"/>
        <v>6.1325164272660357</v>
      </c>
      <c r="O223">
        <f t="shared" si="49"/>
        <v>1.1559782132052677E-2</v>
      </c>
      <c r="P223">
        <f t="shared" si="51"/>
        <v>7.0187894267157409</v>
      </c>
      <c r="Q223">
        <f t="shared" si="50"/>
        <v>1.060899999999995E-2</v>
      </c>
      <c r="AA223">
        <f t="shared" si="44"/>
        <v>3.1528456262418892E-4</v>
      </c>
    </row>
    <row r="224" spans="1:27" x14ac:dyDescent="0.2">
      <c r="A224" s="1">
        <v>32523</v>
      </c>
      <c r="B224">
        <v>70.150000000000006</v>
      </c>
      <c r="C224">
        <v>70.3</v>
      </c>
      <c r="D224">
        <v>6.2750000000000004</v>
      </c>
      <c r="E224">
        <f t="shared" si="45"/>
        <v>4.5815614499541786</v>
      </c>
      <c r="F224">
        <f t="shared" si="43"/>
        <v>6.2884176764076969</v>
      </c>
      <c r="H224">
        <f t="shared" si="39"/>
        <v>1.1535688536409738E-2</v>
      </c>
      <c r="I224">
        <f t="shared" si="40"/>
        <v>4.2857142857142261E-3</v>
      </c>
      <c r="J224">
        <f t="shared" si="41"/>
        <v>4.1493775933610033E-2</v>
      </c>
      <c r="K224">
        <f t="shared" si="42"/>
        <v>7.2499742506955123E-3</v>
      </c>
      <c r="L224">
        <f t="shared" si="46"/>
        <v>3.4243801682914521E-2</v>
      </c>
      <c r="M224">
        <f t="shared" si="47"/>
        <v>1.1726379536987793E-3</v>
      </c>
      <c r="N224">
        <f t="shared" si="48"/>
        <v>6.068681094860441</v>
      </c>
      <c r="O224">
        <f t="shared" si="49"/>
        <v>4.2567490617986474E-2</v>
      </c>
      <c r="P224">
        <f t="shared" si="51"/>
        <v>7.069675469330484</v>
      </c>
      <c r="Q224">
        <f t="shared" si="50"/>
        <v>6.25E-2</v>
      </c>
      <c r="AA224">
        <f t="shared" si="44"/>
        <v>1.4291989350333359E-3</v>
      </c>
    </row>
    <row r="225" spans="1:27" x14ac:dyDescent="0.2">
      <c r="A225" s="1">
        <v>32554</v>
      </c>
      <c r="B225">
        <v>70.55</v>
      </c>
      <c r="C225">
        <v>70.599999999999994</v>
      </c>
      <c r="D225">
        <v>6.3324999999999996</v>
      </c>
      <c r="E225">
        <f t="shared" si="45"/>
        <v>4.6169483648881231</v>
      </c>
      <c r="F225">
        <f t="shared" si="43"/>
        <v>6.3369879518072283</v>
      </c>
      <c r="H225">
        <f t="shared" si="39"/>
        <v>5.7020669992871031E-3</v>
      </c>
      <c r="I225">
        <f t="shared" si="40"/>
        <v>4.2674253200567502E-3</v>
      </c>
      <c r="J225">
        <f t="shared" si="41"/>
        <v>9.1633466135456754E-3</v>
      </c>
      <c r="K225">
        <f t="shared" si="42"/>
        <v>1.4346416792303529E-3</v>
      </c>
      <c r="L225">
        <f t="shared" si="46"/>
        <v>7.7287049343153225E-3</v>
      </c>
      <c r="M225">
        <f t="shared" si="47"/>
        <v>5.9732879961710015E-5</v>
      </c>
      <c r="N225">
        <f t="shared" si="48"/>
        <v>6.2840023765371704</v>
      </c>
      <c r="O225">
        <f t="shared" si="49"/>
        <v>2.3520194815423567E-3</v>
      </c>
      <c r="P225">
        <f t="shared" si="51"/>
        <v>7.0798179204174181</v>
      </c>
      <c r="Q225">
        <f t="shared" si="50"/>
        <v>3.30624999999991E-3</v>
      </c>
      <c r="AA225">
        <f t="shared" si="44"/>
        <v>6.2751779066291848E-5</v>
      </c>
    </row>
    <row r="226" spans="1:27" x14ac:dyDescent="0.2">
      <c r="A226" s="1">
        <v>32582</v>
      </c>
      <c r="B226">
        <v>70.84</v>
      </c>
      <c r="C226">
        <v>71</v>
      </c>
      <c r="D226">
        <v>6.383</v>
      </c>
      <c r="E226">
        <f t="shared" si="45"/>
        <v>4.6609750342824867</v>
      </c>
      <c r="F226">
        <f t="shared" si="43"/>
        <v>6.3974167137210607</v>
      </c>
      <c r="H226">
        <f t="shared" si="39"/>
        <v>4.1105598866053583E-3</v>
      </c>
      <c r="I226">
        <f t="shared" si="40"/>
        <v>5.6657223796034994E-3</v>
      </c>
      <c r="J226">
        <f t="shared" si="41"/>
        <v>7.9747335175681666E-3</v>
      </c>
      <c r="K226">
        <f t="shared" si="42"/>
        <v>-1.5551624929981411E-3</v>
      </c>
      <c r="L226">
        <f t="shared" si="46"/>
        <v>9.5298960105663078E-3</v>
      </c>
      <c r="M226">
        <f t="shared" si="47"/>
        <v>9.0818917972207631E-5</v>
      </c>
      <c r="N226">
        <f t="shared" si="48"/>
        <v>6.3226519335130886</v>
      </c>
      <c r="O226">
        <f t="shared" si="49"/>
        <v>3.6418891287086762E-3</v>
      </c>
      <c r="P226">
        <f t="shared" si="51"/>
        <v>7.068807653130329</v>
      </c>
      <c r="Q226">
        <f t="shared" si="50"/>
        <v>2.5502500000000438E-3</v>
      </c>
      <c r="AA226">
        <f t="shared" si="44"/>
        <v>6.3859232928768897E-5</v>
      </c>
    </row>
    <row r="227" spans="1:27" x14ac:dyDescent="0.2">
      <c r="A227" s="1">
        <v>32613</v>
      </c>
      <c r="B227">
        <v>71.489999999999995</v>
      </c>
      <c r="C227">
        <v>71.5</v>
      </c>
      <c r="D227">
        <v>6.4059999999999997</v>
      </c>
      <c r="E227">
        <f t="shared" si="45"/>
        <v>4.667881421977099</v>
      </c>
      <c r="F227">
        <f t="shared" si="43"/>
        <v>6.4068960693803332</v>
      </c>
      <c r="H227">
        <f t="shared" si="39"/>
        <v>9.1756070016937308E-3</v>
      </c>
      <c r="I227">
        <f t="shared" si="40"/>
        <v>7.0422535211267512E-3</v>
      </c>
      <c r="J227">
        <f t="shared" si="41"/>
        <v>3.6033213222621541E-3</v>
      </c>
      <c r="K227">
        <f t="shared" si="42"/>
        <v>2.1333534805669796E-3</v>
      </c>
      <c r="L227">
        <f t="shared" si="46"/>
        <v>1.4699678416951745E-3</v>
      </c>
      <c r="M227">
        <f t="shared" si="47"/>
        <v>2.1608054556179695E-6</v>
      </c>
      <c r="N227">
        <f t="shared" si="48"/>
        <v>6.396617195266459</v>
      </c>
      <c r="O227">
        <f t="shared" si="49"/>
        <v>8.8037024667753677E-5</v>
      </c>
      <c r="P227">
        <f t="shared" si="51"/>
        <v>7.0838879185405927</v>
      </c>
      <c r="Q227">
        <f t="shared" si="50"/>
        <v>5.2899999999998564E-4</v>
      </c>
      <c r="AA227">
        <f t="shared" si="44"/>
        <v>4.2747041890704178E-6</v>
      </c>
    </row>
    <row r="228" spans="1:27" x14ac:dyDescent="0.2">
      <c r="A228" s="1">
        <v>32643</v>
      </c>
      <c r="B228">
        <v>71.8</v>
      </c>
      <c r="C228">
        <v>71.900000000000006</v>
      </c>
      <c r="D228">
        <v>6.4509999999999996</v>
      </c>
      <c r="E228">
        <f t="shared" si="45"/>
        <v>4.706560266613609</v>
      </c>
      <c r="F228">
        <f t="shared" si="43"/>
        <v>6.4599846796657383</v>
      </c>
      <c r="H228">
        <f t="shared" si="39"/>
        <v>4.3362708071059686E-3</v>
      </c>
      <c r="I228">
        <f t="shared" si="40"/>
        <v>5.5944055944057158E-3</v>
      </c>
      <c r="J228">
        <f t="shared" si="41"/>
        <v>7.024664377146328E-3</v>
      </c>
      <c r="K228">
        <f t="shared" si="42"/>
        <v>-1.2581347872997473E-3</v>
      </c>
      <c r="L228">
        <f t="shared" si="46"/>
        <v>8.2827991644460752E-3</v>
      </c>
      <c r="M228">
        <f t="shared" si="47"/>
        <v>6.8604761998548606E-5</v>
      </c>
      <c r="N228">
        <f t="shared" si="48"/>
        <v>6.3979403885525574</v>
      </c>
      <c r="O228">
        <f t="shared" si="49"/>
        <v>2.8153223669535395E-3</v>
      </c>
      <c r="P228">
        <f t="shared" si="51"/>
        <v>7.0749754327209446</v>
      </c>
      <c r="Q228">
        <f t="shared" si="50"/>
        <v>2.0249999999999938E-3</v>
      </c>
      <c r="AA228">
        <f t="shared" si="44"/>
        <v>4.7832840539538103E-5</v>
      </c>
    </row>
    <row r="229" spans="1:27" x14ac:dyDescent="0.2">
      <c r="A229" s="1">
        <v>32674</v>
      </c>
      <c r="B229">
        <v>72.03</v>
      </c>
      <c r="C229">
        <v>72.099999999999994</v>
      </c>
      <c r="D229">
        <v>6.7519999999999998</v>
      </c>
      <c r="E229">
        <f t="shared" si="45"/>
        <v>4.9240949604331519</v>
      </c>
      <c r="F229">
        <f t="shared" si="43"/>
        <v>6.7585617103984443</v>
      </c>
      <c r="H229">
        <f t="shared" si="39"/>
        <v>3.2033426183843972E-3</v>
      </c>
      <c r="I229">
        <f t="shared" si="40"/>
        <v>2.7816411682890507E-3</v>
      </c>
      <c r="J229">
        <f t="shared" si="41"/>
        <v>4.6659432646101395E-2</v>
      </c>
      <c r="K229">
        <f t="shared" si="42"/>
        <v>4.2170145009534643E-4</v>
      </c>
      <c r="L229">
        <f t="shared" si="46"/>
        <v>4.6237731196006049E-2</v>
      </c>
      <c r="M229">
        <f t="shared" si="47"/>
        <v>2.137927786154111E-3</v>
      </c>
      <c r="N229">
        <f t="shared" si="48"/>
        <v>6.4537203960545648</v>
      </c>
      <c r="O229">
        <f t="shared" si="49"/>
        <v>8.8970722129845539E-2</v>
      </c>
      <c r="P229">
        <f t="shared" si="51"/>
        <v>7.0779589601203119</v>
      </c>
      <c r="Q229">
        <f t="shared" si="50"/>
        <v>9.0601000000000098E-2</v>
      </c>
      <c r="AA229">
        <f t="shared" si="44"/>
        <v>2.1016692882693763E-3</v>
      </c>
    </row>
    <row r="230" spans="1:27" x14ac:dyDescent="0.2">
      <c r="A230" s="1">
        <v>32704</v>
      </c>
      <c r="B230">
        <v>72.06</v>
      </c>
      <c r="C230">
        <v>72.2</v>
      </c>
      <c r="D230">
        <v>6.3979999999999997</v>
      </c>
      <c r="E230">
        <f t="shared" si="45"/>
        <v>4.6704562864279762</v>
      </c>
      <c r="F230">
        <f t="shared" si="43"/>
        <v>6.4104301970580071</v>
      </c>
      <c r="H230">
        <f t="shared" si="39"/>
        <v>4.1649312786340431E-4</v>
      </c>
      <c r="I230">
        <f t="shared" si="40"/>
        <v>1.3869625520113171E-3</v>
      </c>
      <c r="J230">
        <f t="shared" si="41"/>
        <v>-5.2428909952606628E-2</v>
      </c>
      <c r="K230">
        <f t="shared" si="42"/>
        <v>-9.7046942414791282E-4</v>
      </c>
      <c r="L230">
        <f t="shared" si="46"/>
        <v>-5.1458440528458715E-2</v>
      </c>
      <c r="M230">
        <f t="shared" si="47"/>
        <v>2.6479711016209224E-3</v>
      </c>
      <c r="N230">
        <f t="shared" si="48"/>
        <v>6.7454473904481533</v>
      </c>
      <c r="O230">
        <f t="shared" si="49"/>
        <v>0.12071968912923173</v>
      </c>
      <c r="P230">
        <f t="shared" si="51"/>
        <v>7.0710900173641411</v>
      </c>
      <c r="Q230">
        <f t="shared" si="50"/>
        <v>0.12531600000000007</v>
      </c>
      <c r="AA230">
        <f t="shared" si="44"/>
        <v>2.7729180849533279E-3</v>
      </c>
    </row>
    <row r="231" spans="1:27" x14ac:dyDescent="0.2">
      <c r="A231" s="1">
        <v>32735</v>
      </c>
      <c r="B231">
        <v>72.34</v>
      </c>
      <c r="C231">
        <v>72.400000000000006</v>
      </c>
      <c r="D231">
        <v>6.4550000000000001</v>
      </c>
      <c r="E231">
        <f t="shared" si="45"/>
        <v>4.7068292586595044</v>
      </c>
      <c r="F231">
        <f t="shared" si="43"/>
        <v>6.4603538844346149</v>
      </c>
      <c r="H231">
        <f t="shared" si="39"/>
        <v>3.8856508465168194E-3</v>
      </c>
      <c r="I231">
        <f t="shared" si="40"/>
        <v>2.7700831024930483E-3</v>
      </c>
      <c r="J231">
        <f t="shared" si="41"/>
        <v>8.9090340731479145E-3</v>
      </c>
      <c r="K231">
        <f t="shared" si="42"/>
        <v>1.115567744023771E-3</v>
      </c>
      <c r="L231">
        <f t="shared" si="46"/>
        <v>7.7934663291241435E-3</v>
      </c>
      <c r="M231">
        <f t="shared" si="47"/>
        <v>6.0738117423191755E-5</v>
      </c>
      <c r="N231">
        <f t="shared" si="48"/>
        <v>6.4051374024262637</v>
      </c>
      <c r="O231">
        <f t="shared" si="49"/>
        <v>2.4862786368003778E-3</v>
      </c>
      <c r="P231">
        <f t="shared" si="51"/>
        <v>7.0789782973026014</v>
      </c>
      <c r="Q231">
        <f t="shared" si="50"/>
        <v>3.249000000000044E-3</v>
      </c>
      <c r="AA231">
        <f t="shared" si="44"/>
        <v>6.086443755600455E-5</v>
      </c>
    </row>
    <row r="232" spans="1:27" x14ac:dyDescent="0.2">
      <c r="A232" s="1">
        <v>32766</v>
      </c>
      <c r="B232">
        <v>72.930000000000007</v>
      </c>
      <c r="C232">
        <v>72.599999999999994</v>
      </c>
      <c r="D232">
        <v>6.6790000000000003</v>
      </c>
      <c r="E232">
        <f t="shared" si="45"/>
        <v>4.8441098901098885</v>
      </c>
      <c r="F232">
        <f t="shared" si="43"/>
        <v>6.6487782805429854</v>
      </c>
      <c r="H232">
        <f t="shared" si="39"/>
        <v>8.1559303290019702E-3</v>
      </c>
      <c r="I232">
        <f t="shared" si="40"/>
        <v>2.7624309392264568E-3</v>
      </c>
      <c r="J232">
        <f t="shared" si="41"/>
        <v>3.4701781564678624E-2</v>
      </c>
      <c r="K232">
        <f t="shared" si="42"/>
        <v>5.3934993897755135E-3</v>
      </c>
      <c r="L232">
        <f t="shared" si="46"/>
        <v>2.9308282174903111E-2</v>
      </c>
      <c r="M232">
        <f t="shared" si="47"/>
        <v>8.5897540404374344E-4</v>
      </c>
      <c r="N232">
        <f t="shared" si="48"/>
        <v>6.4898150385610007</v>
      </c>
      <c r="O232">
        <f t="shared" si="49"/>
        <v>3.5790949634675745E-2</v>
      </c>
      <c r="P232">
        <f t="shared" si="51"/>
        <v>7.1171587624293373</v>
      </c>
      <c r="Q232">
        <f t="shared" si="50"/>
        <v>5.0176000000000089E-2</v>
      </c>
      <c r="AA232">
        <f t="shared" si="44"/>
        <v>1.0108596464603365E-3</v>
      </c>
    </row>
    <row r="233" spans="1:27" x14ac:dyDescent="0.2">
      <c r="A233" s="1">
        <v>32796</v>
      </c>
      <c r="B233">
        <v>73.56</v>
      </c>
      <c r="C233">
        <v>72.900000000000006</v>
      </c>
      <c r="D233">
        <v>6.5149999999999997</v>
      </c>
      <c r="E233">
        <f t="shared" si="45"/>
        <v>4.7040547075273818</v>
      </c>
      <c r="F233">
        <f t="shared" si="43"/>
        <v>6.4565456769983687</v>
      </c>
      <c r="H233">
        <f t="shared" si="39"/>
        <v>8.6384204031262346E-3</v>
      </c>
      <c r="I233">
        <f t="shared" si="40"/>
        <v>4.1322314049587749E-3</v>
      </c>
      <c r="J233">
        <f t="shared" si="41"/>
        <v>-2.4554574038029742E-2</v>
      </c>
      <c r="K233">
        <f t="shared" si="42"/>
        <v>4.5061889981674597E-3</v>
      </c>
      <c r="L233">
        <f t="shared" si="46"/>
        <v>-2.9060763036197201E-2</v>
      </c>
      <c r="M233">
        <f t="shared" si="47"/>
        <v>8.4452794824600556E-4</v>
      </c>
      <c r="N233">
        <f t="shared" si="48"/>
        <v>6.7090968363187606</v>
      </c>
      <c r="O233">
        <f t="shared" si="49"/>
        <v>3.767358186895188E-2</v>
      </c>
      <c r="P233">
        <f t="shared" si="51"/>
        <v>7.1492300249428071</v>
      </c>
      <c r="Q233">
        <f t="shared" si="50"/>
        <v>2.6896000000000194E-2</v>
      </c>
      <c r="AA233">
        <f t="shared" si="44"/>
        <v>7.3380996994981793E-4</v>
      </c>
    </row>
    <row r="234" spans="1:27" x14ac:dyDescent="0.2">
      <c r="A234" s="1">
        <v>32827</v>
      </c>
      <c r="B234">
        <v>73.67</v>
      </c>
      <c r="C234">
        <v>73.099999999999994</v>
      </c>
      <c r="D234">
        <v>6.46</v>
      </c>
      <c r="E234">
        <f t="shared" si="45"/>
        <v>4.6701557137039682</v>
      </c>
      <c r="F234">
        <f t="shared" si="43"/>
        <v>6.4100176462603491</v>
      </c>
      <c r="H234">
        <f t="shared" si="39"/>
        <v>1.4953779227842023E-3</v>
      </c>
      <c r="I234">
        <f t="shared" si="40"/>
        <v>2.7434842249656199E-3</v>
      </c>
      <c r="J234">
        <f t="shared" si="41"/>
        <v>-8.4420567920183709E-3</v>
      </c>
      <c r="K234">
        <f t="shared" si="42"/>
        <v>-1.2481063021814176E-3</v>
      </c>
      <c r="L234">
        <f t="shared" si="46"/>
        <v>-7.1939504898369533E-3</v>
      </c>
      <c r="M234">
        <f t="shared" si="47"/>
        <v>5.1752923650225343E-5</v>
      </c>
      <c r="N234">
        <f t="shared" si="48"/>
        <v>6.5068685874412875</v>
      </c>
      <c r="O234">
        <f t="shared" si="49"/>
        <v>2.1966644887416145E-3</v>
      </c>
      <c r="P234">
        <f t="shared" si="51"/>
        <v>7.1403070258929313</v>
      </c>
      <c r="Q234">
        <f t="shared" si="50"/>
        <v>3.0249999999999687E-3</v>
      </c>
      <c r="AA234">
        <f t="shared" si="44"/>
        <v>7.3184816440539086E-5</v>
      </c>
    </row>
    <row r="235" spans="1:27" x14ac:dyDescent="0.2">
      <c r="A235" s="1">
        <v>32857</v>
      </c>
      <c r="B235">
        <v>73.94</v>
      </c>
      <c r="C235">
        <v>73.2</v>
      </c>
      <c r="D235">
        <v>6.3650000000000002</v>
      </c>
      <c r="E235">
        <f t="shared" si="45"/>
        <v>4.5909459407241391</v>
      </c>
      <c r="F235">
        <f t="shared" si="43"/>
        <v>6.3012983500135249</v>
      </c>
      <c r="H235">
        <f t="shared" si="39"/>
        <v>3.6649925342744361E-3</v>
      </c>
      <c r="I235">
        <f t="shared" si="40"/>
        <v>1.3679890560875929E-3</v>
      </c>
      <c r="J235">
        <f t="shared" si="41"/>
        <v>-1.4705882352941124E-2</v>
      </c>
      <c r="K235">
        <f t="shared" si="42"/>
        <v>2.2970034781868431E-3</v>
      </c>
      <c r="L235">
        <f t="shared" si="46"/>
        <v>-1.7002885831127967E-2</v>
      </c>
      <c r="M235">
        <f t="shared" si="47"/>
        <v>2.8909812658637219E-4</v>
      </c>
      <c r="N235">
        <f t="shared" si="48"/>
        <v>6.4748386424690869</v>
      </c>
      <c r="O235">
        <f t="shared" si="49"/>
        <v>1.2064527379451857E-2</v>
      </c>
      <c r="P235">
        <f t="shared" si="51"/>
        <v>7.1567083359667292</v>
      </c>
      <c r="Q235">
        <f t="shared" si="50"/>
        <v>9.0249999999999532E-3</v>
      </c>
      <c r="AA235">
        <f t="shared" si="44"/>
        <v>2.6603362432922422E-4</v>
      </c>
    </row>
    <row r="236" spans="1:27" x14ac:dyDescent="0.2">
      <c r="A236" s="1">
        <v>32888</v>
      </c>
      <c r="B236">
        <v>76.05</v>
      </c>
      <c r="C236">
        <v>74</v>
      </c>
      <c r="D236">
        <v>6.1420000000000003</v>
      </c>
      <c r="E236">
        <f t="shared" si="45"/>
        <v>4.3542609185686105</v>
      </c>
      <c r="F236">
        <f t="shared" si="43"/>
        <v>5.9764365548980942</v>
      </c>
      <c r="H236">
        <f t="shared" si="39"/>
        <v>2.8536651338923358E-2</v>
      </c>
      <c r="I236">
        <f t="shared" si="40"/>
        <v>1.0928961748633892E-2</v>
      </c>
      <c r="J236">
        <f t="shared" si="41"/>
        <v>-3.5035349567949736E-2</v>
      </c>
      <c r="K236">
        <f t="shared" si="42"/>
        <v>1.7607689590289466E-2</v>
      </c>
      <c r="L236">
        <f t="shared" si="46"/>
        <v>-5.2643039158239202E-2</v>
      </c>
      <c r="M236">
        <f t="shared" si="47"/>
        <v>2.771289571815906E-3</v>
      </c>
      <c r="N236">
        <f t="shared" si="48"/>
        <v>6.4770729442421926</v>
      </c>
      <c r="O236">
        <f t="shared" si="49"/>
        <v>0.11227387796313128</v>
      </c>
      <c r="P236">
        <f t="shared" si="51"/>
        <v>7.2827214348346683</v>
      </c>
      <c r="Q236">
        <f t="shared" si="50"/>
        <v>4.972899999999994E-2</v>
      </c>
      <c r="AA236">
        <f t="shared" si="44"/>
        <v>1.8561661204751316E-3</v>
      </c>
    </row>
    <row r="237" spans="1:27" x14ac:dyDescent="0.2">
      <c r="A237" s="1">
        <v>32919</v>
      </c>
      <c r="B237">
        <v>76.3</v>
      </c>
      <c r="C237">
        <v>74.3</v>
      </c>
      <c r="D237">
        <v>6.1384999999999996</v>
      </c>
      <c r="E237">
        <f t="shared" si="45"/>
        <v>4.3551054203332704</v>
      </c>
      <c r="F237">
        <f t="shared" si="43"/>
        <v>5.9775956749672341</v>
      </c>
      <c r="H237">
        <f t="shared" si="39"/>
        <v>3.2873109796187627E-3</v>
      </c>
      <c r="I237">
        <f t="shared" si="40"/>
        <v>4.0540540540541237E-3</v>
      </c>
      <c r="J237">
        <f t="shared" si="41"/>
        <v>-5.6984695538919716E-4</v>
      </c>
      <c r="K237">
        <f t="shared" si="42"/>
        <v>-7.6674307443536094E-4</v>
      </c>
      <c r="L237">
        <f t="shared" si="46"/>
        <v>1.9689611904616378E-4</v>
      </c>
      <c r="M237">
        <f t="shared" si="47"/>
        <v>3.8768081695441098E-8</v>
      </c>
      <c r="N237">
        <f t="shared" si="48"/>
        <v>6.1372906640368186</v>
      </c>
      <c r="O237">
        <f t="shared" si="49"/>
        <v>1.4624934718430827E-6</v>
      </c>
      <c r="P237">
        <f t="shared" si="51"/>
        <v>7.2771374586114668</v>
      </c>
      <c r="Q237">
        <f t="shared" si="50"/>
        <v>1.2250000000005073E-5</v>
      </c>
      <c r="AA237">
        <f t="shared" si="44"/>
        <v>7.8353684688211677E-7</v>
      </c>
    </row>
    <row r="238" spans="1:27" x14ac:dyDescent="0.2">
      <c r="A238" s="1">
        <v>32947</v>
      </c>
      <c r="B238">
        <v>78.400000000000006</v>
      </c>
      <c r="C238">
        <v>74.7</v>
      </c>
      <c r="D238">
        <v>6.1749999999999998</v>
      </c>
      <c r="E238">
        <f t="shared" si="45"/>
        <v>4.286606687317783</v>
      </c>
      <c r="F238">
        <f t="shared" si="43"/>
        <v>5.8835778061224486</v>
      </c>
      <c r="H238">
        <f t="shared" si="39"/>
        <v>2.7522935779816571E-2</v>
      </c>
      <c r="I238">
        <f t="shared" si="40"/>
        <v>5.3835800807537915E-3</v>
      </c>
      <c r="J238">
        <f t="shared" si="41"/>
        <v>5.9460780320925721E-3</v>
      </c>
      <c r="K238">
        <f t="shared" si="42"/>
        <v>2.2139355699062779E-2</v>
      </c>
      <c r="L238">
        <f t="shared" si="46"/>
        <v>-1.6193277666970207E-2</v>
      </c>
      <c r="M238">
        <f t="shared" si="47"/>
        <v>2.6222224159959607E-4</v>
      </c>
      <c r="N238">
        <f t="shared" si="48"/>
        <v>6.2744024349586969</v>
      </c>
      <c r="O238">
        <f t="shared" si="49"/>
        <v>9.8808440757179976E-3</v>
      </c>
      <c r="P238">
        <f t="shared" si="51"/>
        <v>7.4382485932786402</v>
      </c>
      <c r="Q238">
        <f t="shared" si="50"/>
        <v>1.3322500000000146E-3</v>
      </c>
      <c r="AA238">
        <f t="shared" si="44"/>
        <v>1.6071226651849523E-5</v>
      </c>
    </row>
    <row r="239" spans="1:27" x14ac:dyDescent="0.2">
      <c r="A239" s="1">
        <v>32978</v>
      </c>
      <c r="B239">
        <v>78.680000000000007</v>
      </c>
      <c r="C239">
        <v>74.900000000000006</v>
      </c>
      <c r="D239">
        <v>6.1180000000000003</v>
      </c>
      <c r="E239">
        <f t="shared" si="45"/>
        <v>4.2432544483985755</v>
      </c>
      <c r="F239">
        <f t="shared" si="43"/>
        <v>5.8240747330960856</v>
      </c>
      <c r="H239">
        <f t="shared" si="39"/>
        <v>3.5714285714285587E-3</v>
      </c>
      <c r="I239">
        <f t="shared" si="40"/>
        <v>2.6773761713521083E-3</v>
      </c>
      <c r="J239">
        <f t="shared" si="41"/>
        <v>-9.2307692307691536E-3</v>
      </c>
      <c r="K239">
        <f t="shared" si="42"/>
        <v>8.9405240007645048E-4</v>
      </c>
      <c r="L239">
        <f t="shared" si="46"/>
        <v>-1.0124821630845604E-2</v>
      </c>
      <c r="M239">
        <f t="shared" si="47"/>
        <v>1.0251201305643904E-4</v>
      </c>
      <c r="N239">
        <f t="shared" si="48"/>
        <v>6.1805207735704721</v>
      </c>
      <c r="O239">
        <f t="shared" si="49"/>
        <v>3.9088471278502061E-3</v>
      </c>
      <c r="P239">
        <f t="shared" si="51"/>
        <v>7.4448987772858262</v>
      </c>
      <c r="Q239">
        <f t="shared" si="50"/>
        <v>3.2489999999999425E-3</v>
      </c>
      <c r="AA239">
        <f t="shared" si="44"/>
        <v>1.0496035252164679E-4</v>
      </c>
    </row>
    <row r="240" spans="1:27" x14ac:dyDescent="0.2">
      <c r="A240" s="1">
        <v>33008</v>
      </c>
      <c r="B240">
        <v>79.13</v>
      </c>
      <c r="C240">
        <v>75</v>
      </c>
      <c r="D240">
        <v>6.0190000000000001</v>
      </c>
      <c r="E240">
        <f t="shared" si="45"/>
        <v>4.156392735281905</v>
      </c>
      <c r="F240">
        <f t="shared" si="43"/>
        <v>5.7048527739163406</v>
      </c>
      <c r="H240">
        <f t="shared" si="39"/>
        <v>5.7193695983730475E-3</v>
      </c>
      <c r="I240">
        <f t="shared" si="40"/>
        <v>1.3351134846462109E-3</v>
      </c>
      <c r="J240">
        <f t="shared" si="41"/>
        <v>-1.6181758744687857E-2</v>
      </c>
      <c r="K240">
        <f t="shared" si="42"/>
        <v>4.3842561137268365E-3</v>
      </c>
      <c r="L240">
        <f t="shared" si="46"/>
        <v>-2.0566014858414694E-2</v>
      </c>
      <c r="M240">
        <f t="shared" si="47"/>
        <v>4.2296096715653395E-4</v>
      </c>
      <c r="N240">
        <f t="shared" si="48"/>
        <v>6.1448228789037813</v>
      </c>
      <c r="O240">
        <f t="shared" si="49"/>
        <v>1.5831396855635584E-2</v>
      </c>
      <c r="P240">
        <f t="shared" si="51"/>
        <v>7.4775391202662194</v>
      </c>
      <c r="Q240">
        <f t="shared" si="50"/>
        <v>9.8010000000000388E-3</v>
      </c>
      <c r="AA240">
        <f t="shared" si="44"/>
        <v>3.4837469923036299E-4</v>
      </c>
    </row>
    <row r="241" spans="1:27" x14ac:dyDescent="0.2">
      <c r="A241" s="1">
        <v>33039</v>
      </c>
      <c r="B241">
        <v>79.08</v>
      </c>
      <c r="C241">
        <v>75.400000000000006</v>
      </c>
      <c r="D241">
        <v>6.1369999999999996</v>
      </c>
      <c r="E241">
        <f t="shared" si="45"/>
        <v>4.2631728809885105</v>
      </c>
      <c r="F241">
        <f t="shared" si="43"/>
        <v>5.8514137582195245</v>
      </c>
      <c r="H241">
        <f t="shared" si="39"/>
        <v>-6.3187160369004847E-4</v>
      </c>
      <c r="I241">
        <f t="shared" si="40"/>
        <v>5.3333333333334121E-3</v>
      </c>
      <c r="J241">
        <f t="shared" si="41"/>
        <v>1.9604585479315428E-2</v>
      </c>
      <c r="K241">
        <f t="shared" si="42"/>
        <v>-5.9652049370234606E-3</v>
      </c>
      <c r="L241">
        <f t="shared" si="46"/>
        <v>2.5569790416338889E-2</v>
      </c>
      <c r="M241">
        <f t="shared" si="47"/>
        <v>6.5381418193549614E-4</v>
      </c>
      <c r="N241">
        <f t="shared" si="48"/>
        <v>5.9830954314840561</v>
      </c>
      <c r="O241">
        <f t="shared" si="49"/>
        <v>2.368661621007874E-2</v>
      </c>
      <c r="P241">
        <f t="shared" si="51"/>
        <v>7.4329340669892217</v>
      </c>
      <c r="Q241">
        <f t="shared" si="50"/>
        <v>1.3923999999999867E-2</v>
      </c>
      <c r="AA241">
        <f t="shared" si="44"/>
        <v>4.612589761862239E-4</v>
      </c>
    </row>
    <row r="242" spans="1:27" x14ac:dyDescent="0.2">
      <c r="A242" s="1">
        <v>33069</v>
      </c>
      <c r="B242">
        <v>79.83</v>
      </c>
      <c r="C242">
        <v>75.7</v>
      </c>
      <c r="D242">
        <v>5.9619999999999997</v>
      </c>
      <c r="E242">
        <f t="shared" si="45"/>
        <v>4.1190195952112525</v>
      </c>
      <c r="F242">
        <f t="shared" si="43"/>
        <v>5.6535563071526997</v>
      </c>
      <c r="H242">
        <f t="shared" si="39"/>
        <v>9.4840667678299795E-3</v>
      </c>
      <c r="I242">
        <f t="shared" si="40"/>
        <v>3.9787798408488229E-3</v>
      </c>
      <c r="J242">
        <f t="shared" si="41"/>
        <v>-2.8515561349193419E-2</v>
      </c>
      <c r="K242">
        <f t="shared" si="42"/>
        <v>5.5052869269811566E-3</v>
      </c>
      <c r="L242">
        <f t="shared" si="46"/>
        <v>-3.4020848276174576E-2</v>
      </c>
      <c r="M242">
        <f t="shared" si="47"/>
        <v>1.1574181174304906E-3</v>
      </c>
      <c r="N242">
        <f t="shared" si="48"/>
        <v>6.1707859458708834</v>
      </c>
      <c r="O242">
        <f t="shared" si="49"/>
        <v>4.3591571193199542E-2</v>
      </c>
      <c r="P242">
        <f t="shared" si="51"/>
        <v>7.4738545017373301</v>
      </c>
      <c r="Q242">
        <f t="shared" si="50"/>
        <v>3.0624999999999937E-2</v>
      </c>
      <c r="AA242">
        <f t="shared" si="44"/>
        <v>9.9038404710924486E-4</v>
      </c>
    </row>
    <row r="243" spans="1:27" x14ac:dyDescent="0.2">
      <c r="A243" s="1">
        <v>33100</v>
      </c>
      <c r="B243">
        <v>80.38</v>
      </c>
      <c r="C243">
        <v>76.400000000000006</v>
      </c>
      <c r="D243">
        <v>5.8250000000000002</v>
      </c>
      <c r="E243">
        <f t="shared" si="45"/>
        <v>4.0337912771478335</v>
      </c>
      <c r="F243">
        <f t="shared" si="43"/>
        <v>5.5365762627519288</v>
      </c>
      <c r="H243">
        <f t="shared" si="39"/>
        <v>6.8896404860327998E-3</v>
      </c>
      <c r="I243">
        <f t="shared" si="40"/>
        <v>9.2470277410832136E-3</v>
      </c>
      <c r="J243">
        <f t="shared" si="41"/>
        <v>-2.2978866152297828E-2</v>
      </c>
      <c r="K243">
        <f t="shared" si="42"/>
        <v>-2.3573872550504138E-3</v>
      </c>
      <c r="L243">
        <f t="shared" si="46"/>
        <v>-2.0621478897247414E-2</v>
      </c>
      <c r="M243">
        <f t="shared" si="47"/>
        <v>4.2524539190962041E-4</v>
      </c>
      <c r="N243">
        <f t="shared" si="48"/>
        <v>5.9479452571853892</v>
      </c>
      <c r="O243">
        <f t="shared" si="49"/>
        <v>1.5115536264381462E-2</v>
      </c>
      <c r="P243">
        <f t="shared" si="51"/>
        <v>7.4562357323888335</v>
      </c>
      <c r="Q243">
        <f t="shared" si="50"/>
        <v>1.876899999999988E-2</v>
      </c>
      <c r="AA243">
        <f t="shared" si="44"/>
        <v>5.1188156606217148E-4</v>
      </c>
    </row>
    <row r="244" spans="1:27" x14ac:dyDescent="0.2">
      <c r="A244" s="1">
        <v>33131</v>
      </c>
      <c r="B244">
        <v>81.3</v>
      </c>
      <c r="C244">
        <v>77.099999999999994</v>
      </c>
      <c r="D244">
        <v>5.7925000000000004</v>
      </c>
      <c r="E244">
        <f t="shared" si="45"/>
        <v>4.0022297047970472</v>
      </c>
      <c r="F244">
        <f t="shared" si="43"/>
        <v>5.4932564575645753</v>
      </c>
      <c r="H244">
        <f t="shared" si="39"/>
        <v>1.1445633242100017E-2</v>
      </c>
      <c r="I244">
        <f t="shared" si="40"/>
        <v>9.162303664921323E-3</v>
      </c>
      <c r="J244">
        <f t="shared" si="41"/>
        <v>-5.5793991416308586E-3</v>
      </c>
      <c r="K244">
        <f t="shared" si="42"/>
        <v>2.2833295771786943E-3</v>
      </c>
      <c r="L244">
        <f t="shared" si="46"/>
        <v>-7.8627287188095529E-3</v>
      </c>
      <c r="M244">
        <f t="shared" si="47"/>
        <v>6.1822502905592514E-5</v>
      </c>
      <c r="N244">
        <f t="shared" si="48"/>
        <v>5.8383003947870664</v>
      </c>
      <c r="O244">
        <f t="shared" si="49"/>
        <v>2.0976761626511015E-3</v>
      </c>
      <c r="P244">
        <f t="shared" si="51"/>
        <v>7.4732607759710135</v>
      </c>
      <c r="Q244">
        <f t="shared" si="50"/>
        <v>1.0562499999999839E-3</v>
      </c>
      <c r="AA244">
        <f t="shared" si="44"/>
        <v>5.1527984825538322E-5</v>
      </c>
    </row>
    <row r="245" spans="1:27" x14ac:dyDescent="0.2">
      <c r="A245" s="1">
        <v>33161</v>
      </c>
      <c r="B245">
        <v>81.83</v>
      </c>
      <c r="C245">
        <v>77.5</v>
      </c>
      <c r="D245">
        <v>5.6420000000000003</v>
      </c>
      <c r="E245">
        <f t="shared" si="45"/>
        <v>3.8930893315409998</v>
      </c>
      <c r="F245">
        <f t="shared" si="43"/>
        <v>5.3434559452523533</v>
      </c>
      <c r="H245">
        <f t="shared" si="39"/>
        <v>6.5190651906519292E-3</v>
      </c>
      <c r="I245">
        <f t="shared" si="40"/>
        <v>5.188067444876765E-3</v>
      </c>
      <c r="J245">
        <f t="shared" si="41"/>
        <v>-2.5981873111782461E-2</v>
      </c>
      <c r="K245">
        <f t="shared" si="42"/>
        <v>1.3309977457751643E-3</v>
      </c>
      <c r="L245">
        <f t="shared" si="46"/>
        <v>-2.7312870857557625E-2</v>
      </c>
      <c r="M245">
        <f t="shared" si="47"/>
        <v>7.4599291448162065E-4</v>
      </c>
      <c r="N245">
        <f t="shared" si="48"/>
        <v>5.8002098044424031</v>
      </c>
      <c r="O245">
        <f t="shared" si="49"/>
        <v>2.5030342221703316E-2</v>
      </c>
      <c r="P245">
        <f t="shared" si="51"/>
        <v>7.4832076692174212</v>
      </c>
      <c r="Q245">
        <f t="shared" si="50"/>
        <v>2.2650250000000025E-2</v>
      </c>
      <c r="AA245">
        <f t="shared" si="44"/>
        <v>7.3875244817004162E-4</v>
      </c>
    </row>
    <row r="246" spans="1:27" x14ac:dyDescent="0.2">
      <c r="A246" s="1">
        <v>33192</v>
      </c>
      <c r="B246">
        <v>82.1</v>
      </c>
      <c r="C246">
        <v>77.7</v>
      </c>
      <c r="D246">
        <v>5.5670000000000002</v>
      </c>
      <c r="E246">
        <f t="shared" si="45"/>
        <v>3.8385855054811202</v>
      </c>
      <c r="F246">
        <f t="shared" si="43"/>
        <v>5.2686467722289896</v>
      </c>
      <c r="H246">
        <f t="shared" si="39"/>
        <v>3.2995234021750974E-3</v>
      </c>
      <c r="I246">
        <f t="shared" si="40"/>
        <v>2.580645161290418E-3</v>
      </c>
      <c r="J246">
        <f t="shared" si="41"/>
        <v>-1.3293158454448784E-2</v>
      </c>
      <c r="K246">
        <f t="shared" si="42"/>
        <v>7.1887824088467944E-4</v>
      </c>
      <c r="L246">
        <f t="shared" si="46"/>
        <v>-1.4012036695333463E-2</v>
      </c>
      <c r="M246">
        <f t="shared" si="47"/>
        <v>1.9633717235137152E-4</v>
      </c>
      <c r="N246">
        <f t="shared" si="48"/>
        <v>5.6460559110350719</v>
      </c>
      <c r="O246">
        <f t="shared" si="49"/>
        <v>6.2498370695851721E-3</v>
      </c>
      <c r="P246">
        <f t="shared" si="51"/>
        <v>7.4885871843828431</v>
      </c>
      <c r="Q246">
        <f t="shared" si="50"/>
        <v>5.6250000000000267E-3</v>
      </c>
      <c r="AA246">
        <f t="shared" si="44"/>
        <v>2.0259782116604678E-4</v>
      </c>
    </row>
    <row r="247" spans="1:27" x14ac:dyDescent="0.2">
      <c r="A247" s="1">
        <v>33222</v>
      </c>
      <c r="B247">
        <v>82</v>
      </c>
      <c r="C247">
        <v>77.7</v>
      </c>
      <c r="D247">
        <v>5.5575000000000001</v>
      </c>
      <c r="E247">
        <f t="shared" si="45"/>
        <v>3.8367082317073167</v>
      </c>
      <c r="F247">
        <f t="shared" si="43"/>
        <v>5.2660701219512198</v>
      </c>
      <c r="H247">
        <f t="shared" si="39"/>
        <v>-1.2180267965894442E-3</v>
      </c>
      <c r="I247">
        <f t="shared" si="40"/>
        <v>0</v>
      </c>
      <c r="J247">
        <f t="shared" si="41"/>
        <v>-1.7064846416382506E-3</v>
      </c>
      <c r="K247">
        <f t="shared" si="42"/>
        <v>-1.2180267965894442E-3</v>
      </c>
      <c r="L247">
        <f t="shared" si="46"/>
        <v>-4.884578450488064E-4</v>
      </c>
      <c r="M247">
        <f t="shared" si="47"/>
        <v>2.3859106638972375E-7</v>
      </c>
      <c r="N247">
        <f t="shared" si="48"/>
        <v>5.5602192448233865</v>
      </c>
      <c r="O247">
        <f t="shared" si="49"/>
        <v>7.3942924095135632E-6</v>
      </c>
      <c r="P247">
        <f t="shared" si="51"/>
        <v>7.4794658845236688</v>
      </c>
      <c r="Q247">
        <f t="shared" si="50"/>
        <v>9.0250000000001218E-5</v>
      </c>
      <c r="AA247">
        <f t="shared" si="44"/>
        <v>3.3558531062721558E-6</v>
      </c>
    </row>
    <row r="248" spans="1:27" x14ac:dyDescent="0.2">
      <c r="A248" s="1">
        <v>33253</v>
      </c>
      <c r="B248">
        <v>83.95</v>
      </c>
      <c r="C248">
        <v>78.2</v>
      </c>
      <c r="D248">
        <v>5.7084999999999999</v>
      </c>
      <c r="E248">
        <f t="shared" si="45"/>
        <v>3.8741835616438345</v>
      </c>
      <c r="F248">
        <f t="shared" si="43"/>
        <v>5.3175068493150679</v>
      </c>
      <c r="H248">
        <f t="shared" si="39"/>
        <v>2.3780487804878181E-2</v>
      </c>
      <c r="I248">
        <f t="shared" si="40"/>
        <v>6.4350064350064962E-3</v>
      </c>
      <c r="J248">
        <f t="shared" si="41"/>
        <v>2.7170490328384922E-2</v>
      </c>
      <c r="K248">
        <f t="shared" si="42"/>
        <v>1.7345481369871685E-2</v>
      </c>
      <c r="L248">
        <f t="shared" si="46"/>
        <v>9.8250089585132372E-3</v>
      </c>
      <c r="M248">
        <f t="shared" si="47"/>
        <v>9.6530801034865364E-5</v>
      </c>
      <c r="N248">
        <f t="shared" si="48"/>
        <v>5.653897512713062</v>
      </c>
      <c r="O248">
        <f t="shared" si="49"/>
        <v>2.9814316179202207E-3</v>
      </c>
      <c r="P248">
        <f t="shared" si="51"/>
        <v>7.6092008206802646</v>
      </c>
      <c r="Q248">
        <f t="shared" si="50"/>
        <v>2.2800999999999939E-2</v>
      </c>
      <c r="AA248">
        <f t="shared" si="44"/>
        <v>3.6990595669691826E-4</v>
      </c>
    </row>
    <row r="249" spans="1:27" x14ac:dyDescent="0.2">
      <c r="A249" s="1">
        <v>33284</v>
      </c>
      <c r="B249">
        <v>86.28</v>
      </c>
      <c r="C249">
        <v>78.3</v>
      </c>
      <c r="D249">
        <v>5.4690000000000003</v>
      </c>
      <c r="E249">
        <f t="shared" si="45"/>
        <v>3.6160271706735543</v>
      </c>
      <c r="F249">
        <f t="shared" si="43"/>
        <v>4.9631745479833107</v>
      </c>
      <c r="H249">
        <f t="shared" si="39"/>
        <v>2.7754615842763508E-2</v>
      </c>
      <c r="I249">
        <f t="shared" si="40"/>
        <v>1.2787723785165905E-3</v>
      </c>
      <c r="J249">
        <f t="shared" si="41"/>
        <v>-4.1954979416659266E-2</v>
      </c>
      <c r="K249">
        <f t="shared" si="42"/>
        <v>2.6475843464246918E-2</v>
      </c>
      <c r="L249">
        <f t="shared" si="46"/>
        <v>-6.8430822880906184E-2</v>
      </c>
      <c r="M249">
        <f t="shared" si="47"/>
        <v>4.6827775201579531E-3</v>
      </c>
      <c r="N249">
        <f t="shared" si="48"/>
        <v>5.8596373524156533</v>
      </c>
      <c r="O249">
        <f t="shared" si="49"/>
        <v>0.15259754110231108</v>
      </c>
      <c r="P249">
        <f t="shared" si="51"/>
        <v>7.8106608304966141</v>
      </c>
      <c r="Q249">
        <f t="shared" si="50"/>
        <v>5.7360249999999807E-2</v>
      </c>
      <c r="AA249">
        <f t="shared" si="44"/>
        <v>2.8874381936652895E-3</v>
      </c>
    </row>
    <row r="250" spans="1:27" x14ac:dyDescent="0.2">
      <c r="A250" s="1">
        <v>33312</v>
      </c>
      <c r="B250">
        <v>86.59</v>
      </c>
      <c r="C250">
        <v>78.400000000000006</v>
      </c>
      <c r="D250">
        <v>5.774</v>
      </c>
      <c r="E250">
        <f t="shared" si="45"/>
        <v>3.8088795472918351</v>
      </c>
      <c r="F250">
        <f t="shared" si="43"/>
        <v>5.227873888439774</v>
      </c>
      <c r="H250">
        <f t="shared" si="39"/>
        <v>3.5929531757070698E-3</v>
      </c>
      <c r="I250">
        <f t="shared" si="40"/>
        <v>1.2771392081738497E-3</v>
      </c>
      <c r="J250">
        <f t="shared" si="41"/>
        <v>5.576887913695372E-2</v>
      </c>
      <c r="K250">
        <f t="shared" si="42"/>
        <v>2.3158139675332201E-3</v>
      </c>
      <c r="L250">
        <f t="shared" si="46"/>
        <v>5.3453065169420499E-2</v>
      </c>
      <c r="M250">
        <f t="shared" si="47"/>
        <v>2.8572301760063151E-3</v>
      </c>
      <c r="N250">
        <f t="shared" si="48"/>
        <v>5.4816651865884394</v>
      </c>
      <c r="O250">
        <f t="shared" si="49"/>
        <v>8.5459643132371976E-2</v>
      </c>
      <c r="P250">
        <f t="shared" si="51"/>
        <v>7.8287488679435429</v>
      </c>
      <c r="Q250">
        <f t="shared" si="50"/>
        <v>9.302499999999983E-2</v>
      </c>
      <c r="AA250">
        <f t="shared" si="44"/>
        <v>2.9329057175885428E-3</v>
      </c>
    </row>
    <row r="251" spans="1:27" x14ac:dyDescent="0.2">
      <c r="A251" s="1">
        <v>33343</v>
      </c>
      <c r="B251">
        <v>87.07</v>
      </c>
      <c r="C251">
        <v>78.5</v>
      </c>
      <c r="D251">
        <v>6.05</v>
      </c>
      <c r="E251">
        <f t="shared" si="45"/>
        <v>3.9740069566358756</v>
      </c>
      <c r="F251">
        <f t="shared" si="43"/>
        <v>5.4545193522453204</v>
      </c>
      <c r="H251">
        <f t="shared" si="39"/>
        <v>5.543365284674806E-3</v>
      </c>
      <c r="I251">
        <f t="shared" si="40"/>
        <v>1.2755102040815647E-3</v>
      </c>
      <c r="J251">
        <f t="shared" si="41"/>
        <v>4.7800484932455811E-2</v>
      </c>
      <c r="K251">
        <f t="shared" si="42"/>
        <v>4.2678550805932414E-3</v>
      </c>
      <c r="L251">
        <f t="shared" si="46"/>
        <v>4.353262985186257E-2</v>
      </c>
      <c r="M251">
        <f t="shared" si="47"/>
        <v>1.8950898618192761E-3</v>
      </c>
      <c r="N251">
        <f t="shared" si="48"/>
        <v>5.7986425952353455</v>
      </c>
      <c r="O251">
        <f t="shared" si="49"/>
        <v>6.3180544930022245E-2</v>
      </c>
      <c r="P251">
        <f t="shared" si="51"/>
        <v>7.8621608335742845</v>
      </c>
      <c r="Q251">
        <f t="shared" si="50"/>
        <v>7.6175999999999897E-2</v>
      </c>
      <c r="AA251">
        <f t="shared" si="44"/>
        <v>2.0581130322190255E-3</v>
      </c>
    </row>
    <row r="252" spans="1:27" x14ac:dyDescent="0.2">
      <c r="A252" s="1">
        <v>33373</v>
      </c>
      <c r="B252">
        <v>87.16</v>
      </c>
      <c r="C252">
        <v>78.7</v>
      </c>
      <c r="D252">
        <v>6.17</v>
      </c>
      <c r="E252">
        <f t="shared" si="45"/>
        <v>4.0589603684521069</v>
      </c>
      <c r="F252">
        <f t="shared" si="43"/>
        <v>5.5711220743460306</v>
      </c>
      <c r="H252">
        <f t="shared" si="39"/>
        <v>1.0336510853337089E-3</v>
      </c>
      <c r="I252">
        <f t="shared" si="40"/>
        <v>2.5477707006369421E-3</v>
      </c>
      <c r="J252">
        <f t="shared" si="41"/>
        <v>1.983471074380172E-2</v>
      </c>
      <c r="K252">
        <f t="shared" si="42"/>
        <v>-1.5141196153032332E-3</v>
      </c>
      <c r="L252">
        <f t="shared" si="46"/>
        <v>2.1348830359104953E-2</v>
      </c>
      <c r="M252">
        <f t="shared" si="47"/>
        <v>4.5577255770184132E-4</v>
      </c>
      <c r="N252">
        <f t="shared" si="48"/>
        <v>6.0408395763274152</v>
      </c>
      <c r="O252">
        <f t="shared" si="49"/>
        <v>1.6682415043281586E-2</v>
      </c>
      <c r="P252">
        <f t="shared" si="51"/>
        <v>7.8502565816375007</v>
      </c>
      <c r="Q252">
        <f t="shared" si="50"/>
        <v>1.4400000000000026E-2</v>
      </c>
      <c r="AA252">
        <f t="shared" si="44"/>
        <v>3.9338367821933694E-4</v>
      </c>
    </row>
    <row r="253" spans="1:27" x14ac:dyDescent="0.2">
      <c r="A253" s="1">
        <v>33404</v>
      </c>
      <c r="B253">
        <v>87.04</v>
      </c>
      <c r="C253">
        <v>79</v>
      </c>
      <c r="D253">
        <v>6.3639999999999999</v>
      </c>
      <c r="E253">
        <f t="shared" si="45"/>
        <v>4.2083370535714275</v>
      </c>
      <c r="F253">
        <f t="shared" si="43"/>
        <v>5.7761488970588228</v>
      </c>
      <c r="H253">
        <f t="shared" si="39"/>
        <v>-1.3767783386873234E-3</v>
      </c>
      <c r="I253">
        <f t="shared" si="40"/>
        <v>3.8119440914865521E-3</v>
      </c>
      <c r="J253">
        <f t="shared" si="41"/>
        <v>3.1442463533225329E-2</v>
      </c>
      <c r="K253">
        <f t="shared" si="42"/>
        <v>-5.1887224301738755E-3</v>
      </c>
      <c r="L253">
        <f t="shared" si="46"/>
        <v>3.6631185963399204E-2</v>
      </c>
      <c r="M253">
        <f t="shared" si="47"/>
        <v>1.3418437850851348E-3</v>
      </c>
      <c r="N253">
        <f t="shared" si="48"/>
        <v>6.1379855826058272</v>
      </c>
      <c r="O253">
        <f t="shared" si="49"/>
        <v>5.1082516870027322E-2</v>
      </c>
      <c r="P253">
        <f t="shared" si="51"/>
        <v>7.8095237792297381</v>
      </c>
      <c r="Q253">
        <f t="shared" si="50"/>
        <v>3.7635999999999982E-2</v>
      </c>
      <c r="AA253">
        <f t="shared" si="44"/>
        <v>1.0882113873616418E-3</v>
      </c>
    </row>
    <row r="254" spans="1:27" x14ac:dyDescent="0.2">
      <c r="A254" s="1">
        <v>33434</v>
      </c>
      <c r="B254">
        <v>87.06</v>
      </c>
      <c r="C254">
        <v>79.099999999999994</v>
      </c>
      <c r="D254">
        <v>6.5590000000000002</v>
      </c>
      <c r="E254">
        <f t="shared" si="45"/>
        <v>4.3417777394900066</v>
      </c>
      <c r="F254">
        <f t="shared" si="43"/>
        <v>5.9593027796921669</v>
      </c>
      <c r="H254">
        <f t="shared" ref="H254:H317" si="52">B254/B253-1</f>
        <v>2.2977941176471894E-4</v>
      </c>
      <c r="I254">
        <f t="shared" ref="I254:I317" si="53">C254/C253-1</f>
        <v>1.2658227848101333E-3</v>
      </c>
      <c r="J254">
        <f t="shared" ref="J254:J317" si="54">D254/D253-1</f>
        <v>3.0641106222501602E-2</v>
      </c>
      <c r="K254">
        <f t="shared" ref="K254:K317" si="55">H254-I254</f>
        <v>-1.0360433730454144E-3</v>
      </c>
      <c r="L254">
        <f t="shared" si="46"/>
        <v>3.1677149595547016E-2</v>
      </c>
      <c r="M254">
        <f t="shared" si="47"/>
        <v>1.0034418064986644E-3</v>
      </c>
      <c r="N254">
        <f t="shared" si="48"/>
        <v>6.357406619973939</v>
      </c>
      <c r="O254">
        <f t="shared" si="49"/>
        <v>4.0639890870331929E-2</v>
      </c>
      <c r="P254">
        <f t="shared" si="51"/>
        <v>7.8014327738716265</v>
      </c>
      <c r="Q254">
        <f t="shared" si="50"/>
        <v>3.8025000000000114E-2</v>
      </c>
      <c r="AA254">
        <f t="shared" si="44"/>
        <v>9.2653926316296038E-4</v>
      </c>
    </row>
    <row r="255" spans="1:27" x14ac:dyDescent="0.2">
      <c r="A255" s="1">
        <v>33465</v>
      </c>
      <c r="B255">
        <v>86.94</v>
      </c>
      <c r="C255">
        <v>79.3</v>
      </c>
      <c r="D255">
        <v>6.2794999999999996</v>
      </c>
      <c r="E255">
        <f t="shared" si="45"/>
        <v>4.1730227496795811</v>
      </c>
      <c r="F255">
        <f t="shared" si="43"/>
        <v>5.727678283873936</v>
      </c>
      <c r="H255">
        <f t="shared" si="52"/>
        <v>-1.3783597518952639E-3</v>
      </c>
      <c r="I255">
        <f t="shared" si="53"/>
        <v>2.5284450063212116E-3</v>
      </c>
      <c r="J255">
        <f t="shared" si="54"/>
        <v>-4.2613203232200081E-2</v>
      </c>
      <c r="K255">
        <f t="shared" si="55"/>
        <v>-3.9068047582164755E-3</v>
      </c>
      <c r="L255">
        <f t="shared" si="46"/>
        <v>-3.8706398473983605E-2</v>
      </c>
      <c r="M255">
        <f t="shared" si="47"/>
        <v>1.4981852828268004E-3</v>
      </c>
      <c r="N255">
        <f t="shared" si="48"/>
        <v>6.5333752675908583</v>
      </c>
      <c r="O255">
        <f t="shared" si="49"/>
        <v>6.445265149433009E-2</v>
      </c>
      <c r="P255">
        <f t="shared" si="51"/>
        <v>7.7709540991897592</v>
      </c>
      <c r="Q255">
        <f t="shared" si="50"/>
        <v>7.8120250000000294E-2</v>
      </c>
      <c r="AA255">
        <f t="shared" si="44"/>
        <v>1.7311500102804513E-3</v>
      </c>
    </row>
    <row r="256" spans="1:27" x14ac:dyDescent="0.2">
      <c r="A256" s="1">
        <v>33496</v>
      </c>
      <c r="B256">
        <v>87.88</v>
      </c>
      <c r="C256">
        <v>79.7</v>
      </c>
      <c r="D256">
        <v>6.1574999999999998</v>
      </c>
      <c r="E256">
        <f t="shared" si="45"/>
        <v>4.0685984540607318</v>
      </c>
      <c r="F256">
        <f t="shared" si="43"/>
        <v>5.5843508192990443</v>
      </c>
      <c r="H256">
        <f t="shared" si="52"/>
        <v>1.0812054290315176E-2</v>
      </c>
      <c r="I256">
        <f t="shared" si="53"/>
        <v>5.0441361916773175E-3</v>
      </c>
      <c r="J256">
        <f t="shared" si="54"/>
        <v>-1.9428298431403812E-2</v>
      </c>
      <c r="K256">
        <f t="shared" si="55"/>
        <v>5.7679180986378586E-3</v>
      </c>
      <c r="L256">
        <f t="shared" si="46"/>
        <v>-2.5196216530041671E-2</v>
      </c>
      <c r="M256">
        <f t="shared" si="47"/>
        <v>6.3484932742874508E-4</v>
      </c>
      <c r="N256">
        <f t="shared" si="48"/>
        <v>6.3157196417003965</v>
      </c>
      <c r="O256">
        <f t="shared" si="49"/>
        <v>2.5033455019801913E-2</v>
      </c>
      <c r="P256">
        <f t="shared" si="51"/>
        <v>7.81577632598216</v>
      </c>
      <c r="Q256">
        <f t="shared" si="50"/>
        <v>1.4883999999999972E-2</v>
      </c>
      <c r="AA256">
        <f t="shared" si="44"/>
        <v>5.0596333248070855E-4</v>
      </c>
    </row>
    <row r="257" spans="1:27" x14ac:dyDescent="0.2">
      <c r="A257" s="1">
        <v>33526</v>
      </c>
      <c r="B257">
        <v>88.21</v>
      </c>
      <c r="C257">
        <v>79.8</v>
      </c>
      <c r="D257">
        <v>6.1775000000000002</v>
      </c>
      <c r="E257">
        <f t="shared" si="45"/>
        <v>4.0716455050447795</v>
      </c>
      <c r="F257">
        <f t="shared" si="43"/>
        <v>5.5885330461398937</v>
      </c>
      <c r="H257">
        <f t="shared" si="52"/>
        <v>3.7551206190258313E-3</v>
      </c>
      <c r="I257">
        <f t="shared" si="53"/>
        <v>1.2547051442910462E-3</v>
      </c>
      <c r="J257">
        <f t="shared" si="54"/>
        <v>3.2480714575722214E-3</v>
      </c>
      <c r="K257">
        <f t="shared" si="55"/>
        <v>2.5004154747347851E-3</v>
      </c>
      <c r="L257">
        <f t="shared" si="46"/>
        <v>7.4765598283743628E-4</v>
      </c>
      <c r="M257">
        <f t="shared" si="47"/>
        <v>5.5898946867261286E-7</v>
      </c>
      <c r="N257">
        <f t="shared" si="48"/>
        <v>6.1728963082856794</v>
      </c>
      <c r="O257">
        <f t="shared" si="49"/>
        <v>2.1193977400506405E-5</v>
      </c>
      <c r="P257">
        <f t="shared" si="51"/>
        <v>7.8353190140547113</v>
      </c>
      <c r="Q257">
        <f t="shared" si="50"/>
        <v>4.0000000000001845E-4</v>
      </c>
      <c r="AA257">
        <f t="shared" si="44"/>
        <v>2.4267848078365927E-6</v>
      </c>
    </row>
    <row r="258" spans="1:27" x14ac:dyDescent="0.2">
      <c r="A258" s="1">
        <v>33557</v>
      </c>
      <c r="B258">
        <v>88.61</v>
      </c>
      <c r="C258">
        <v>80</v>
      </c>
      <c r="D258">
        <v>5.9974999999999996</v>
      </c>
      <c r="E258">
        <f t="shared" si="45"/>
        <v>3.9450239411869017</v>
      </c>
      <c r="F258">
        <f t="shared" si="43"/>
        <v>5.414738742805552</v>
      </c>
      <c r="H258">
        <f t="shared" si="52"/>
        <v>4.534633261535026E-3</v>
      </c>
      <c r="I258">
        <f t="shared" si="53"/>
        <v>2.5062656641603454E-3</v>
      </c>
      <c r="J258">
        <f t="shared" si="54"/>
        <v>-2.9138000809388998E-2</v>
      </c>
      <c r="K258">
        <f t="shared" si="55"/>
        <v>2.0283675973746806E-3</v>
      </c>
      <c r="L258">
        <f t="shared" si="46"/>
        <v>-3.1166368406763678E-2</v>
      </c>
      <c r="M258">
        <f t="shared" si="47"/>
        <v>9.7134251966611714E-4</v>
      </c>
      <c r="N258">
        <f t="shared" si="48"/>
        <v>6.1900302408327823</v>
      </c>
      <c r="O258">
        <f t="shared" si="49"/>
        <v>3.7067893635129308E-2</v>
      </c>
      <c r="P258">
        <f t="shared" si="51"/>
        <v>7.8512119212579137</v>
      </c>
      <c r="Q258">
        <f t="shared" si="50"/>
        <v>3.240000000000022E-2</v>
      </c>
      <c r="AA258">
        <f t="shared" si="44"/>
        <v>9.3817269207228113E-4</v>
      </c>
    </row>
    <row r="259" spans="1:27" x14ac:dyDescent="0.2">
      <c r="A259" s="1">
        <v>33587</v>
      </c>
      <c r="B259">
        <v>88.49</v>
      </c>
      <c r="C259">
        <v>80.099999999999994</v>
      </c>
      <c r="D259">
        <v>5.7839999999999998</v>
      </c>
      <c r="E259">
        <f t="shared" si="45"/>
        <v>3.8145098558352029</v>
      </c>
      <c r="F259">
        <f t="shared" si="43"/>
        <v>5.2356017629110632</v>
      </c>
      <c r="H259">
        <f t="shared" si="52"/>
        <v>-1.3542489560998128E-3</v>
      </c>
      <c r="I259">
        <f t="shared" si="53"/>
        <v>1.2499999999999734E-3</v>
      </c>
      <c r="J259">
        <f t="shared" si="54"/>
        <v>-3.5598165902459344E-2</v>
      </c>
      <c r="K259">
        <f t="shared" si="55"/>
        <v>-2.6042489560997861E-3</v>
      </c>
      <c r="L259">
        <f t="shared" si="46"/>
        <v>-3.2993916946359558E-2</v>
      </c>
      <c r="M259">
        <f t="shared" si="47"/>
        <v>1.0885985554632725E-3</v>
      </c>
      <c r="N259">
        <f t="shared" si="48"/>
        <v>5.981881016885791</v>
      </c>
      <c r="O259">
        <f t="shared" si="49"/>
        <v>3.9156896843754778E-2</v>
      </c>
      <c r="P259">
        <f t="shared" si="51"/>
        <v>7.8307654108078593</v>
      </c>
      <c r="Q259">
        <f t="shared" si="50"/>
        <v>4.5582249999999915E-2</v>
      </c>
      <c r="AA259">
        <f t="shared" si="44"/>
        <v>1.2348344995115599E-3</v>
      </c>
    </row>
    <row r="260" spans="1:27" x14ac:dyDescent="0.2">
      <c r="A260" s="1">
        <v>33618</v>
      </c>
      <c r="B260">
        <v>88.34</v>
      </c>
      <c r="C260">
        <v>80.2</v>
      </c>
      <c r="D260">
        <v>5.7649999999999997</v>
      </c>
      <c r="E260">
        <f t="shared" si="45"/>
        <v>3.8131897862155952</v>
      </c>
      <c r="F260">
        <f t="shared" si="43"/>
        <v>5.2337899026488568</v>
      </c>
      <c r="H260">
        <f t="shared" si="52"/>
        <v>-1.6951067917277962E-3</v>
      </c>
      <c r="I260">
        <f t="shared" si="53"/>
        <v>1.2484394506866447E-3</v>
      </c>
      <c r="J260">
        <f t="shared" si="54"/>
        <v>-3.2849239280774434E-3</v>
      </c>
      <c r="K260">
        <f t="shared" si="55"/>
        <v>-2.943546242414441E-3</v>
      </c>
      <c r="L260">
        <f t="shared" si="46"/>
        <v>-3.4137768566300242E-4</v>
      </c>
      <c r="M260">
        <f t="shared" si="47"/>
        <v>1.1653872426862768E-7</v>
      </c>
      <c r="N260">
        <f t="shared" si="48"/>
        <v>5.7669745285338747</v>
      </c>
      <c r="O260">
        <f t="shared" si="49"/>
        <v>3.8987629310866779E-6</v>
      </c>
      <c r="P260">
        <f t="shared" si="51"/>
        <v>7.807715190707647</v>
      </c>
      <c r="Q260">
        <f t="shared" si="50"/>
        <v>3.6100000000000487E-4</v>
      </c>
      <c r="AA260">
        <f t="shared" si="44"/>
        <v>7.2048358664008409E-6</v>
      </c>
    </row>
    <row r="261" spans="1:27" x14ac:dyDescent="0.2">
      <c r="A261" s="1">
        <v>33649</v>
      </c>
      <c r="B261">
        <v>88.38</v>
      </c>
      <c r="C261">
        <v>80.5</v>
      </c>
      <c r="D261">
        <v>5.7104999999999997</v>
      </c>
      <c r="E261">
        <f t="shared" si="45"/>
        <v>3.7895544806517307</v>
      </c>
      <c r="F261">
        <f t="shared" si="43"/>
        <v>5.2013492871690428</v>
      </c>
      <c r="H261">
        <f t="shared" si="52"/>
        <v>4.5279601539505165E-4</v>
      </c>
      <c r="I261">
        <f t="shared" si="53"/>
        <v>3.7406483790523026E-3</v>
      </c>
      <c r="J261">
        <f t="shared" si="54"/>
        <v>-9.453599306157856E-3</v>
      </c>
      <c r="K261">
        <f t="shared" si="55"/>
        <v>-3.287852363657251E-3</v>
      </c>
      <c r="L261">
        <f t="shared" si="46"/>
        <v>-6.1657469425006051E-3</v>
      </c>
      <c r="M261">
        <f t="shared" si="47"/>
        <v>3.8016435358955561E-5</v>
      </c>
      <c r="N261">
        <f t="shared" si="48"/>
        <v>5.7460455311235155</v>
      </c>
      <c r="O261">
        <f t="shared" si="49"/>
        <v>1.2634847828528284E-3</v>
      </c>
      <c r="P261">
        <f t="shared" si="51"/>
        <v>7.7820445758631163</v>
      </c>
      <c r="Q261">
        <f t="shared" si="50"/>
        <v>2.9702499999999994E-3</v>
      </c>
      <c r="AA261">
        <f t="shared" si="44"/>
        <v>7.5828611465732438E-5</v>
      </c>
    </row>
    <row r="262" spans="1:27" x14ac:dyDescent="0.2">
      <c r="A262" s="1">
        <v>33678</v>
      </c>
      <c r="B262">
        <v>88.79</v>
      </c>
      <c r="C262">
        <v>80.900000000000006</v>
      </c>
      <c r="D262">
        <v>6.0609999999999999</v>
      </c>
      <c r="E262">
        <f t="shared" si="45"/>
        <v>4.0234710955223392</v>
      </c>
      <c r="F262">
        <f t="shared" si="43"/>
        <v>5.5224113075796817</v>
      </c>
      <c r="H262">
        <f t="shared" si="52"/>
        <v>4.6390586105455878E-3</v>
      </c>
      <c r="I262">
        <f t="shared" si="53"/>
        <v>4.9689440993789802E-3</v>
      </c>
      <c r="J262">
        <f t="shared" si="54"/>
        <v>6.137816303300947E-2</v>
      </c>
      <c r="K262">
        <f t="shared" si="55"/>
        <v>-3.2988548883339242E-4</v>
      </c>
      <c r="L262">
        <f t="shared" si="46"/>
        <v>6.1708048521842862E-2</v>
      </c>
      <c r="M262">
        <f t="shared" si="47"/>
        <v>3.8078832523741131E-3</v>
      </c>
      <c r="N262">
        <f t="shared" si="48"/>
        <v>5.7086161889160163</v>
      </c>
      <c r="O262">
        <f t="shared" si="49"/>
        <v>0.12417435031407267</v>
      </c>
      <c r="P262">
        <f t="shared" si="51"/>
        <v>7.7794773922840843</v>
      </c>
      <c r="Q262">
        <f t="shared" si="50"/>
        <v>0.12285025000000017</v>
      </c>
      <c r="AA262">
        <f t="shared" si="44"/>
        <v>3.7062513909024027E-3</v>
      </c>
    </row>
    <row r="263" spans="1:27" x14ac:dyDescent="0.2">
      <c r="A263" s="1">
        <v>33709</v>
      </c>
      <c r="B263">
        <v>89</v>
      </c>
      <c r="C263">
        <v>81</v>
      </c>
      <c r="D263">
        <v>5.9320000000000004</v>
      </c>
      <c r="E263">
        <f t="shared" si="45"/>
        <v>3.933401605136436</v>
      </c>
      <c r="F263">
        <f t="shared" si="43"/>
        <v>5.3987865168539324</v>
      </c>
      <c r="H263">
        <f t="shared" si="52"/>
        <v>2.3651312084693732E-3</v>
      </c>
      <c r="I263">
        <f t="shared" si="53"/>
        <v>1.2360939431395046E-3</v>
      </c>
      <c r="J263">
        <f t="shared" si="54"/>
        <v>-2.1283616564923169E-2</v>
      </c>
      <c r="K263">
        <f t="shared" si="55"/>
        <v>1.1290372653298686E-3</v>
      </c>
      <c r="L263">
        <f t="shared" si="46"/>
        <v>-2.2412653830253038E-2</v>
      </c>
      <c r="M263">
        <f t="shared" si="47"/>
        <v>5.0232705171475618E-4</v>
      </c>
      <c r="N263">
        <f t="shared" si="48"/>
        <v>6.0678430948651645</v>
      </c>
      <c r="O263">
        <f t="shared" si="49"/>
        <v>1.8453346422545973E-2</v>
      </c>
      <c r="P263">
        <f t="shared" si="51"/>
        <v>7.7882607121647647</v>
      </c>
      <c r="Q263">
        <f t="shared" si="50"/>
        <v>1.6640999999999885E-2</v>
      </c>
      <c r="AA263">
        <f t="shared" si="44"/>
        <v>5.0161453170221595E-4</v>
      </c>
    </row>
    <row r="264" spans="1:27" x14ac:dyDescent="0.2">
      <c r="A264" s="1">
        <v>33739</v>
      </c>
      <c r="B264">
        <v>89.06</v>
      </c>
      <c r="C264">
        <v>81.099999999999994</v>
      </c>
      <c r="D264">
        <v>5.9390000000000001</v>
      </c>
      <c r="E264">
        <f t="shared" si="45"/>
        <v>3.9402486124923799</v>
      </c>
      <c r="F264">
        <f t="shared" si="43"/>
        <v>5.4081843700875813</v>
      </c>
      <c r="H264">
        <f t="shared" si="52"/>
        <v>6.7415730337083701E-4</v>
      </c>
      <c r="I264">
        <f t="shared" si="53"/>
        <v>1.2345679012344402E-3</v>
      </c>
      <c r="J264">
        <f t="shared" si="54"/>
        <v>1.1800404585300406E-3</v>
      </c>
      <c r="K264">
        <f t="shared" si="55"/>
        <v>-5.6041059786360314E-4</v>
      </c>
      <c r="L264">
        <f t="shared" si="46"/>
        <v>1.7404510563936437E-3</v>
      </c>
      <c r="M264">
        <f t="shared" si="47"/>
        <v>3.0291698797017505E-6</v>
      </c>
      <c r="N264">
        <f t="shared" si="48"/>
        <v>5.9286756443334738</v>
      </c>
      <c r="O264">
        <f t="shared" si="49"/>
        <v>1.0659231992893228E-4</v>
      </c>
      <c r="P264">
        <f t="shared" si="51"/>
        <v>7.7838960883227424</v>
      </c>
      <c r="Q264">
        <f t="shared" si="50"/>
        <v>4.8999999999995424E-5</v>
      </c>
      <c r="AA264">
        <f t="shared" si="44"/>
        <v>6.0509687692863815E-7</v>
      </c>
    </row>
    <row r="265" spans="1:27" x14ac:dyDescent="0.2">
      <c r="A265" s="1">
        <v>33770</v>
      </c>
      <c r="B265">
        <v>88.83</v>
      </c>
      <c r="C265">
        <v>81.400000000000006</v>
      </c>
      <c r="D265">
        <v>5.7530000000000001</v>
      </c>
      <c r="E265">
        <f t="shared" si="45"/>
        <v>3.8408845467264916</v>
      </c>
      <c r="F265">
        <f t="shared" ref="F265:F328" si="56">C265*D265/B265</f>
        <v>5.2718023190363619</v>
      </c>
      <c r="H265">
        <f t="shared" si="52"/>
        <v>-2.5825286323827301E-3</v>
      </c>
      <c r="I265">
        <f t="shared" si="53"/>
        <v>3.6991368680643344E-3</v>
      </c>
      <c r="J265">
        <f t="shared" si="54"/>
        <v>-3.1318403771678716E-2</v>
      </c>
      <c r="K265">
        <f t="shared" si="55"/>
        <v>-6.2816655004470645E-3</v>
      </c>
      <c r="L265">
        <f t="shared" si="46"/>
        <v>-2.5036738271231651E-2</v>
      </c>
      <c r="M265">
        <f t="shared" si="47"/>
        <v>6.2683826326215568E-4</v>
      </c>
      <c r="N265">
        <f t="shared" si="48"/>
        <v>5.9016931885928452</v>
      </c>
      <c r="O265">
        <f t="shared" si="49"/>
        <v>2.2109664333907396E-2</v>
      </c>
      <c r="P265">
        <f t="shared" si="51"/>
        <v>7.7350002568056606</v>
      </c>
      <c r="Q265">
        <f t="shared" si="50"/>
        <v>3.4595999999999981E-2</v>
      </c>
      <c r="AA265">
        <f t="shared" ref="AA265:AA328" si="57">(J265-0.000638-0.420833*K265)^2</f>
        <v>8.5924444343892902E-4</v>
      </c>
    </row>
    <row r="266" spans="1:27" x14ac:dyDescent="0.2">
      <c r="A266" s="1">
        <v>33800</v>
      </c>
      <c r="B266">
        <v>88.71</v>
      </c>
      <c r="C266">
        <v>81.599999999999994</v>
      </c>
      <c r="D266">
        <v>5.4320000000000004</v>
      </c>
      <c r="E266">
        <f t="shared" ref="E266:E329" si="58">C266*D266/B266/$F$8*$E$8</f>
        <v>3.6404031112614135</v>
      </c>
      <c r="F266">
        <f t="shared" si="56"/>
        <v>4.9966317213391953</v>
      </c>
      <c r="H266">
        <f t="shared" si="52"/>
        <v>-1.350894967916294E-3</v>
      </c>
      <c r="I266">
        <f t="shared" si="53"/>
        <v>2.4570024570023108E-3</v>
      </c>
      <c r="J266">
        <f t="shared" si="54"/>
        <v>-5.5796975491048117E-2</v>
      </c>
      <c r="K266">
        <f t="shared" si="55"/>
        <v>-3.8078974249186048E-3</v>
      </c>
      <c r="L266">
        <f t="shared" ref="L266:L329" si="59">J266-K266</f>
        <v>-5.1989078066129513E-2</v>
      </c>
      <c r="M266">
        <f t="shared" ref="M266:M329" si="60">(J266-K266)^2</f>
        <v>2.7028642381661089E-3</v>
      </c>
      <c r="N266">
        <f t="shared" ref="N266:N329" si="61">D265*(1+K266)</f>
        <v>5.7310931661144435</v>
      </c>
      <c r="O266">
        <f t="shared" ref="O266:O329" si="62">(D266-N266)^2</f>
        <v>8.9456722016361886E-2</v>
      </c>
      <c r="P266">
        <f t="shared" si="51"/>
        <v>7.7055461692460252</v>
      </c>
      <c r="Q266">
        <f t="shared" ref="Q266:Q329" si="63">(D266-D265)^2</f>
        <v>0.10304099999999983</v>
      </c>
      <c r="AA266">
        <f t="shared" si="57"/>
        <v>3.0066015860841888E-3</v>
      </c>
    </row>
    <row r="267" spans="1:27" x14ac:dyDescent="0.2">
      <c r="A267" s="1">
        <v>33831</v>
      </c>
      <c r="B267">
        <v>88.77</v>
      </c>
      <c r="C267">
        <v>81.8</v>
      </c>
      <c r="D267">
        <v>5.3334999999999999</v>
      </c>
      <c r="E267">
        <f t="shared" si="58"/>
        <v>3.5807295418336307</v>
      </c>
      <c r="F267">
        <f t="shared" si="56"/>
        <v>4.9147268221245914</v>
      </c>
      <c r="H267">
        <f t="shared" si="52"/>
        <v>6.7636117686853403E-4</v>
      </c>
      <c r="I267">
        <f t="shared" si="53"/>
        <v>2.450980392156854E-3</v>
      </c>
      <c r="J267">
        <f t="shared" si="54"/>
        <v>-1.8133284241531711E-2</v>
      </c>
      <c r="K267">
        <f t="shared" si="55"/>
        <v>-1.77461921528832E-3</v>
      </c>
      <c r="L267">
        <f t="shared" si="59"/>
        <v>-1.6358665026243391E-2</v>
      </c>
      <c r="M267">
        <f t="shared" si="60"/>
        <v>2.6760592144083869E-4</v>
      </c>
      <c r="N267">
        <f t="shared" si="61"/>
        <v>5.4223602684225538</v>
      </c>
      <c r="O267">
        <f t="shared" si="62"/>
        <v>7.8961473041283294E-3</v>
      </c>
      <c r="P267">
        <f t="shared" ref="P267:P330" si="64">P266*(1+K267)</f>
        <v>7.69187175894979</v>
      </c>
      <c r="Q267">
        <f t="shared" si="63"/>
        <v>9.7022500000000945E-3</v>
      </c>
      <c r="AA267">
        <f t="shared" si="57"/>
        <v>3.2488137145986787E-4</v>
      </c>
    </row>
    <row r="268" spans="1:27" x14ac:dyDescent="0.2">
      <c r="A268" s="1">
        <v>33862</v>
      </c>
      <c r="B268">
        <v>90.07</v>
      </c>
      <c r="C268">
        <v>82.1</v>
      </c>
      <c r="D268">
        <v>5.1615000000000002</v>
      </c>
      <c r="E268">
        <f t="shared" si="58"/>
        <v>3.4277651747053874</v>
      </c>
      <c r="F268">
        <f t="shared" si="56"/>
        <v>4.7047757299877873</v>
      </c>
      <c r="H268">
        <f t="shared" si="52"/>
        <v>1.4644587135293374E-2</v>
      </c>
      <c r="I268">
        <f t="shared" si="53"/>
        <v>3.6674816625916762E-3</v>
      </c>
      <c r="J268">
        <f t="shared" si="54"/>
        <v>-3.2248992218993133E-2</v>
      </c>
      <c r="K268">
        <f t="shared" si="55"/>
        <v>1.0977105472701698E-2</v>
      </c>
      <c r="L268">
        <f t="shared" si="59"/>
        <v>-4.3226097691694831E-2</v>
      </c>
      <c r="M268">
        <f t="shared" si="60"/>
        <v>1.8684955216519451E-3</v>
      </c>
      <c r="N268">
        <f t="shared" si="61"/>
        <v>5.3920463920386545</v>
      </c>
      <c r="O268">
        <f t="shared" si="62"/>
        <v>5.3151638882040907E-2</v>
      </c>
      <c r="P268">
        <f t="shared" si="64"/>
        <v>7.776306246530277</v>
      </c>
      <c r="Q268">
        <f t="shared" si="63"/>
        <v>2.9583999999999899E-2</v>
      </c>
      <c r="AA268">
        <f t="shared" si="57"/>
        <v>1.4067390759952168E-3</v>
      </c>
    </row>
    <row r="269" spans="1:27" x14ac:dyDescent="0.2">
      <c r="A269" s="1">
        <v>33892</v>
      </c>
      <c r="B269">
        <v>90.23</v>
      </c>
      <c r="C269">
        <v>82.3</v>
      </c>
      <c r="D269">
        <v>5.5830000000000002</v>
      </c>
      <c r="E269">
        <f t="shared" si="58"/>
        <v>3.7101258529788947</v>
      </c>
      <c r="F269">
        <f t="shared" si="56"/>
        <v>5.0923296021278954</v>
      </c>
      <c r="H269">
        <f t="shared" si="52"/>
        <v>1.7763961363386205E-3</v>
      </c>
      <c r="I269">
        <f t="shared" si="53"/>
        <v>2.4360535931791105E-3</v>
      </c>
      <c r="J269">
        <f t="shared" si="54"/>
        <v>8.1662307468759021E-2</v>
      </c>
      <c r="K269">
        <f t="shared" si="55"/>
        <v>-6.5965745684049004E-4</v>
      </c>
      <c r="L269">
        <f t="shared" si="59"/>
        <v>8.2321964925599511E-2</v>
      </c>
      <c r="M269">
        <f t="shared" si="60"/>
        <v>6.7769059092116363E-3</v>
      </c>
      <c r="N269">
        <f t="shared" si="61"/>
        <v>5.1580951780365183</v>
      </c>
      <c r="O269">
        <f t="shared" si="62"/>
        <v>0.18054410772781823</v>
      </c>
      <c r="P269">
        <f t="shared" si="64"/>
        <v>7.7711765481280777</v>
      </c>
      <c r="Q269">
        <f t="shared" si="63"/>
        <v>0.17766224999999999</v>
      </c>
      <c r="AA269">
        <f t="shared" si="57"/>
        <v>6.61000107295467E-3</v>
      </c>
    </row>
    <row r="270" spans="1:27" x14ac:dyDescent="0.2">
      <c r="A270" s="1">
        <v>33923</v>
      </c>
      <c r="B270">
        <v>89.79</v>
      </c>
      <c r="C270">
        <v>82.5</v>
      </c>
      <c r="D270">
        <v>6.016</v>
      </c>
      <c r="E270">
        <f t="shared" si="58"/>
        <v>4.027225430767027</v>
      </c>
      <c r="F270">
        <f t="shared" si="56"/>
        <v>5.5275643167390571</v>
      </c>
      <c r="H270">
        <f t="shared" si="52"/>
        <v>-4.8764269090102452E-3</v>
      </c>
      <c r="I270">
        <f t="shared" si="53"/>
        <v>2.430133657351119E-3</v>
      </c>
      <c r="J270">
        <f t="shared" si="54"/>
        <v>7.755686906681003E-2</v>
      </c>
      <c r="K270">
        <f t="shared" si="55"/>
        <v>-7.3065605663613642E-3</v>
      </c>
      <c r="L270">
        <f t="shared" si="59"/>
        <v>8.4863429633171394E-2</v>
      </c>
      <c r="M270">
        <f t="shared" si="60"/>
        <v>7.2018016891042327E-3</v>
      </c>
      <c r="N270">
        <f t="shared" si="61"/>
        <v>5.5422074723580046</v>
      </c>
      <c r="O270">
        <f t="shared" si="62"/>
        <v>0.224479359249391</v>
      </c>
      <c r="P270">
        <f t="shared" si="64"/>
        <v>7.7143959760072924</v>
      </c>
      <c r="Q270">
        <f t="shared" si="63"/>
        <v>0.18748899999999985</v>
      </c>
      <c r="AA270">
        <f t="shared" si="57"/>
        <v>6.3989937786945337E-3</v>
      </c>
    </row>
    <row r="271" spans="1:27" x14ac:dyDescent="0.2">
      <c r="A271" s="1">
        <v>33953</v>
      </c>
      <c r="B271">
        <v>90.13</v>
      </c>
      <c r="C271">
        <v>82.4</v>
      </c>
      <c r="D271">
        <v>6.7949999999999999</v>
      </c>
      <c r="E271">
        <f t="shared" si="58"/>
        <v>4.5260509422897082</v>
      </c>
      <c r="F271">
        <f t="shared" si="56"/>
        <v>6.2122267835348941</v>
      </c>
      <c r="H271">
        <f t="shared" si="52"/>
        <v>3.7866132085977444E-3</v>
      </c>
      <c r="I271">
        <f t="shared" si="53"/>
        <v>-1.2121212121211089E-3</v>
      </c>
      <c r="J271">
        <f t="shared" si="54"/>
        <v>0.12948803191489366</v>
      </c>
      <c r="K271">
        <f t="shared" si="55"/>
        <v>4.9987344207188533E-3</v>
      </c>
      <c r="L271">
        <f t="shared" si="59"/>
        <v>0.12448929749417481</v>
      </c>
      <c r="M271">
        <f t="shared" si="60"/>
        <v>1.5497585190593159E-2</v>
      </c>
      <c r="N271">
        <f t="shared" si="61"/>
        <v>6.0460723862750454</v>
      </c>
      <c r="O271">
        <f t="shared" si="62"/>
        <v>0.56089257059975473</v>
      </c>
      <c r="P271">
        <f t="shared" si="64"/>
        <v>7.7529581927076157</v>
      </c>
      <c r="Q271">
        <f t="shared" si="63"/>
        <v>0.60684099999999985</v>
      </c>
      <c r="AA271">
        <f t="shared" si="57"/>
        <v>1.6064649789361798E-2</v>
      </c>
    </row>
    <row r="272" spans="1:27" x14ac:dyDescent="0.2">
      <c r="A272" s="1">
        <v>33984</v>
      </c>
      <c r="B272">
        <v>92.58</v>
      </c>
      <c r="C272">
        <v>82.8</v>
      </c>
      <c r="D272">
        <v>7.4175000000000004</v>
      </c>
      <c r="E272">
        <f t="shared" si="58"/>
        <v>4.8332899731506336</v>
      </c>
      <c r="F272">
        <f t="shared" si="56"/>
        <v>6.6339274141283218</v>
      </c>
      <c r="H272">
        <f t="shared" si="52"/>
        <v>2.7182957949628328E-2</v>
      </c>
      <c r="I272">
        <f t="shared" si="53"/>
        <v>4.8543689320388328E-3</v>
      </c>
      <c r="J272">
        <f t="shared" si="54"/>
        <v>9.1611479028697707E-2</v>
      </c>
      <c r="K272">
        <f t="shared" si="55"/>
        <v>2.2328589017589495E-2</v>
      </c>
      <c r="L272">
        <f t="shared" si="59"/>
        <v>6.9282890011108211E-2</v>
      </c>
      <c r="M272">
        <f t="shared" si="60"/>
        <v>4.8001188482913182E-3</v>
      </c>
      <c r="N272">
        <f t="shared" si="61"/>
        <v>6.9467227623745202</v>
      </c>
      <c r="O272">
        <f t="shared" si="62"/>
        <v>0.22163120746627785</v>
      </c>
      <c r="P272">
        <f t="shared" si="64"/>
        <v>7.9260708098631376</v>
      </c>
      <c r="Q272">
        <f t="shared" si="63"/>
        <v>0.38750625000000061</v>
      </c>
      <c r="AA272">
        <f t="shared" si="57"/>
        <v>6.6547860333384381E-3</v>
      </c>
    </row>
    <row r="273" spans="1:27" x14ac:dyDescent="0.2">
      <c r="A273" s="1">
        <v>34015</v>
      </c>
      <c r="B273">
        <v>92.84</v>
      </c>
      <c r="C273">
        <v>83.1</v>
      </c>
      <c r="D273">
        <v>7.4779999999999998</v>
      </c>
      <c r="E273">
        <f t="shared" si="58"/>
        <v>4.8766713547116378</v>
      </c>
      <c r="F273">
        <f t="shared" si="56"/>
        <v>6.6934704868591117</v>
      </c>
      <c r="H273">
        <f t="shared" si="52"/>
        <v>2.8083819399438159E-3</v>
      </c>
      <c r="I273">
        <f t="shared" si="53"/>
        <v>3.6231884057971175E-3</v>
      </c>
      <c r="J273">
        <f t="shared" si="54"/>
        <v>8.1563869228176156E-3</v>
      </c>
      <c r="K273">
        <f t="shared" si="55"/>
        <v>-8.1480646585330163E-4</v>
      </c>
      <c r="L273">
        <f t="shared" si="59"/>
        <v>8.9711933886709172E-3</v>
      </c>
      <c r="M273">
        <f t="shared" si="60"/>
        <v>8.0482310816932772E-5</v>
      </c>
      <c r="N273">
        <f t="shared" si="61"/>
        <v>7.4114561730395332</v>
      </c>
      <c r="O273">
        <f t="shared" si="62"/>
        <v>4.4280809065445174E-3</v>
      </c>
      <c r="P273">
        <f t="shared" si="64"/>
        <v>7.9196125961184496</v>
      </c>
      <c r="Q273">
        <f t="shared" si="63"/>
        <v>3.6602499999999192E-3</v>
      </c>
      <c r="AA273">
        <f t="shared" si="57"/>
        <v>6.1799791981571655E-5</v>
      </c>
    </row>
    <row r="274" spans="1:27" x14ac:dyDescent="0.2">
      <c r="A274" s="1">
        <v>34043</v>
      </c>
      <c r="B274">
        <v>93.24</v>
      </c>
      <c r="C274">
        <v>83.4</v>
      </c>
      <c r="D274">
        <v>7.609</v>
      </c>
      <c r="E274">
        <f t="shared" si="58"/>
        <v>4.9586505791505786</v>
      </c>
      <c r="F274">
        <f t="shared" si="56"/>
        <v>6.805990990990991</v>
      </c>
      <c r="H274">
        <f t="shared" si="52"/>
        <v>4.3084877208099392E-3</v>
      </c>
      <c r="I274">
        <f t="shared" si="53"/>
        <v>3.6101083032491488E-3</v>
      </c>
      <c r="J274">
        <f t="shared" si="54"/>
        <v>1.7518052955335595E-2</v>
      </c>
      <c r="K274">
        <f t="shared" si="55"/>
        <v>6.9837941756079047E-4</v>
      </c>
      <c r="L274">
        <f t="shared" si="59"/>
        <v>1.6819673537774804E-2</v>
      </c>
      <c r="M274">
        <f t="shared" si="60"/>
        <v>2.8290141791732201E-4</v>
      </c>
      <c r="N274">
        <f t="shared" si="61"/>
        <v>7.4832224812845194</v>
      </c>
      <c r="O274">
        <f t="shared" si="62"/>
        <v>1.5819984214223072E-2</v>
      </c>
      <c r="P274">
        <f t="shared" si="64"/>
        <v>7.9251434905506342</v>
      </c>
      <c r="Q274">
        <f t="shared" si="63"/>
        <v>1.7161000000000058E-2</v>
      </c>
      <c r="AA274">
        <f t="shared" si="57"/>
        <v>2.7510043318811479E-4</v>
      </c>
    </row>
    <row r="275" spans="1:27" x14ac:dyDescent="0.2">
      <c r="A275" s="1">
        <v>34074</v>
      </c>
      <c r="B275">
        <v>93.63</v>
      </c>
      <c r="C275">
        <v>83.6</v>
      </c>
      <c r="D275">
        <v>7.6</v>
      </c>
      <c r="E275">
        <f t="shared" si="58"/>
        <v>4.9439831555820009</v>
      </c>
      <c r="F275">
        <f t="shared" si="56"/>
        <v>6.7858592331517666</v>
      </c>
      <c r="H275">
        <f t="shared" si="52"/>
        <v>4.1827541827541559E-3</v>
      </c>
      <c r="I275">
        <f t="shared" si="53"/>
        <v>2.3980815347719453E-3</v>
      </c>
      <c r="J275">
        <f t="shared" si="54"/>
        <v>-1.1828098304639267E-3</v>
      </c>
      <c r="K275">
        <f t="shared" si="55"/>
        <v>1.7846726479822106E-3</v>
      </c>
      <c r="L275">
        <f t="shared" si="59"/>
        <v>-2.9674824784461373E-3</v>
      </c>
      <c r="M275">
        <f t="shared" si="60"/>
        <v>8.8059522598848299E-6</v>
      </c>
      <c r="N275">
        <f t="shared" si="61"/>
        <v>7.6225795741784967</v>
      </c>
      <c r="O275">
        <f t="shared" si="62"/>
        <v>5.0983717008225282E-4</v>
      </c>
      <c r="P275">
        <f t="shared" si="64"/>
        <v>7.9392872773695542</v>
      </c>
      <c r="Q275">
        <f t="shared" si="63"/>
        <v>8.1000000000006143E-5</v>
      </c>
      <c r="AA275">
        <f t="shared" si="57"/>
        <v>6.6144585869394327E-6</v>
      </c>
    </row>
    <row r="276" spans="1:27" x14ac:dyDescent="0.2">
      <c r="A276" s="1">
        <v>34104</v>
      </c>
      <c r="B276">
        <v>93.41</v>
      </c>
      <c r="C276">
        <v>83.7</v>
      </c>
      <c r="D276">
        <v>7.4</v>
      </c>
      <c r="E276">
        <f t="shared" si="58"/>
        <v>4.8309878110327737</v>
      </c>
      <c r="F276">
        <f t="shared" si="56"/>
        <v>6.6307675837704743</v>
      </c>
      <c r="H276">
        <f t="shared" si="52"/>
        <v>-2.349674249706224E-3</v>
      </c>
      <c r="I276">
        <f t="shared" si="53"/>
        <v>1.1961722488038617E-3</v>
      </c>
      <c r="J276">
        <f t="shared" si="54"/>
        <v>-2.631578947368407E-2</v>
      </c>
      <c r="K276">
        <f t="shared" si="55"/>
        <v>-3.5458464985100857E-3</v>
      </c>
      <c r="L276">
        <f t="shared" si="59"/>
        <v>-2.2769942975173985E-2</v>
      </c>
      <c r="M276">
        <f t="shared" si="60"/>
        <v>5.1847030309267513E-4</v>
      </c>
      <c r="N276">
        <f t="shared" si="61"/>
        <v>7.5730515666113227</v>
      </c>
      <c r="O276">
        <f t="shared" si="62"/>
        <v>2.9946844706632943E-2</v>
      </c>
      <c r="P276">
        <f t="shared" si="64"/>
        <v>7.9111357833764275</v>
      </c>
      <c r="Q276">
        <f t="shared" si="63"/>
        <v>3.9999999999999716E-2</v>
      </c>
      <c r="AA276">
        <f t="shared" si="57"/>
        <v>6.4829206903987459E-4</v>
      </c>
    </row>
    <row r="277" spans="1:27" x14ac:dyDescent="0.2">
      <c r="A277" s="1">
        <v>34135</v>
      </c>
      <c r="B277">
        <v>93.1</v>
      </c>
      <c r="C277">
        <v>83.9</v>
      </c>
      <c r="D277">
        <v>7.2560000000000002</v>
      </c>
      <c r="E277">
        <f t="shared" si="58"/>
        <v>4.764109007211907</v>
      </c>
      <c r="F277">
        <f t="shared" si="56"/>
        <v>6.538973147153599</v>
      </c>
      <c r="H277">
        <f t="shared" si="52"/>
        <v>-3.3187024943795995E-3</v>
      </c>
      <c r="I277">
        <f t="shared" si="53"/>
        <v>2.389486260454099E-3</v>
      </c>
      <c r="J277">
        <f t="shared" si="54"/>
        <v>-1.9459459459459483E-2</v>
      </c>
      <c r="K277">
        <f t="shared" si="55"/>
        <v>-5.7081887548336985E-3</v>
      </c>
      <c r="L277">
        <f t="shared" si="59"/>
        <v>-1.3751270704625784E-2</v>
      </c>
      <c r="M277">
        <f t="shared" si="60"/>
        <v>1.890974459918993E-4</v>
      </c>
      <c r="N277">
        <f t="shared" si="61"/>
        <v>7.3577594032142306</v>
      </c>
      <c r="O277">
        <f t="shared" si="62"/>
        <v>1.035497614251632E-2</v>
      </c>
      <c r="P277">
        <f t="shared" si="64"/>
        <v>7.8659775270597958</v>
      </c>
      <c r="Q277">
        <f t="shared" si="63"/>
        <v>2.0736000000000036E-2</v>
      </c>
      <c r="AA277">
        <f t="shared" si="57"/>
        <v>3.1312241266410947E-4</v>
      </c>
    </row>
    <row r="278" spans="1:27" x14ac:dyDescent="0.2">
      <c r="A278" s="1">
        <v>34165</v>
      </c>
      <c r="B278">
        <v>92.92</v>
      </c>
      <c r="C278">
        <v>83.9</v>
      </c>
      <c r="D278">
        <v>7.9775</v>
      </c>
      <c r="E278">
        <f t="shared" si="58"/>
        <v>5.2479744096304035</v>
      </c>
      <c r="F278">
        <f t="shared" si="56"/>
        <v>7.2031021308652612</v>
      </c>
      <c r="H278">
        <f t="shared" si="52"/>
        <v>-1.9334049409236442E-3</v>
      </c>
      <c r="I278">
        <f t="shared" si="53"/>
        <v>0</v>
      </c>
      <c r="J278">
        <f t="shared" si="54"/>
        <v>9.9434950385887566E-2</v>
      </c>
      <c r="K278">
        <f t="shared" si="55"/>
        <v>-1.9334049409236442E-3</v>
      </c>
      <c r="L278">
        <f t="shared" si="59"/>
        <v>0.10136835532681121</v>
      </c>
      <c r="M278">
        <f t="shared" si="60"/>
        <v>1.0275543461662654E-2</v>
      </c>
      <c r="N278">
        <f t="shared" si="61"/>
        <v>7.2419712137486583</v>
      </c>
      <c r="O278">
        <f t="shared" si="62"/>
        <v>0.54100259540437201</v>
      </c>
      <c r="P278">
        <f t="shared" si="64"/>
        <v>7.8507694072437841</v>
      </c>
      <c r="Q278">
        <f t="shared" si="63"/>
        <v>0.52056224999999967</v>
      </c>
      <c r="AA278">
        <f t="shared" si="57"/>
        <v>9.9222698368573586E-3</v>
      </c>
    </row>
    <row r="279" spans="1:27" x14ac:dyDescent="0.2">
      <c r="A279" s="1">
        <v>34196</v>
      </c>
      <c r="B279">
        <v>93.02</v>
      </c>
      <c r="C279">
        <v>84.1</v>
      </c>
      <c r="D279">
        <v>7.9980000000000002</v>
      </c>
      <c r="E279">
        <f t="shared" si="58"/>
        <v>5.2683327395030242</v>
      </c>
      <c r="F279">
        <f t="shared" si="56"/>
        <v>7.23104493657278</v>
      </c>
      <c r="H279">
        <f t="shared" si="52"/>
        <v>1.0761945759791836E-3</v>
      </c>
      <c r="I279">
        <f t="shared" si="53"/>
        <v>2.3837902264598476E-3</v>
      </c>
      <c r="J279">
        <f t="shared" si="54"/>
        <v>2.5697273581950508E-3</v>
      </c>
      <c r="K279">
        <f t="shared" si="55"/>
        <v>-1.3075956504806641E-3</v>
      </c>
      <c r="L279">
        <f t="shared" si="59"/>
        <v>3.8773230086757149E-3</v>
      </c>
      <c r="M279">
        <f t="shared" si="60"/>
        <v>1.5033633713606098E-5</v>
      </c>
      <c r="N279">
        <f t="shared" si="61"/>
        <v>7.9670686556982906</v>
      </c>
      <c r="O279">
        <f t="shared" si="62"/>
        <v>9.567480603109047E-4</v>
      </c>
      <c r="P279">
        <f t="shared" si="64"/>
        <v>7.8405037753139455</v>
      </c>
      <c r="Q279">
        <f t="shared" si="63"/>
        <v>4.2025000000000759E-4</v>
      </c>
      <c r="AA279">
        <f t="shared" si="57"/>
        <v>6.160357549605922E-6</v>
      </c>
    </row>
    <row r="280" spans="1:27" x14ac:dyDescent="0.2">
      <c r="A280" s="1">
        <v>34227</v>
      </c>
      <c r="B280">
        <v>93.85</v>
      </c>
      <c r="C280">
        <v>84.3</v>
      </c>
      <c r="D280">
        <v>7.86</v>
      </c>
      <c r="E280">
        <f t="shared" si="58"/>
        <v>5.1438462592282512</v>
      </c>
      <c r="F280">
        <f t="shared" si="56"/>
        <v>7.0601811401172085</v>
      </c>
      <c r="H280">
        <f t="shared" si="52"/>
        <v>8.9228122984303937E-3</v>
      </c>
      <c r="I280">
        <f t="shared" si="53"/>
        <v>2.3781212841855748E-3</v>
      </c>
      <c r="J280">
        <f t="shared" si="54"/>
        <v>-1.7254313578394576E-2</v>
      </c>
      <c r="K280">
        <f t="shared" si="55"/>
        <v>6.5446910142448189E-3</v>
      </c>
      <c r="L280">
        <f t="shared" si="59"/>
        <v>-2.3799004592639394E-2</v>
      </c>
      <c r="M280">
        <f t="shared" si="60"/>
        <v>5.6639261960047095E-4</v>
      </c>
      <c r="N280">
        <f t="shared" si="61"/>
        <v>8.0503444387319298</v>
      </c>
      <c r="O280">
        <f t="shared" si="62"/>
        <v>3.6231005356173268E-2</v>
      </c>
      <c r="P280">
        <f t="shared" si="64"/>
        <v>7.8918174499193956</v>
      </c>
      <c r="Q280">
        <f t="shared" si="63"/>
        <v>1.9043999999999974E-2</v>
      </c>
      <c r="AA280">
        <f t="shared" si="57"/>
        <v>4.2627942947381903E-4</v>
      </c>
    </row>
    <row r="281" spans="1:27" x14ac:dyDescent="0.2">
      <c r="A281" s="1">
        <v>34257</v>
      </c>
      <c r="B281">
        <v>94.13</v>
      </c>
      <c r="C281">
        <v>84.6</v>
      </c>
      <c r="D281">
        <v>7.9824999999999999</v>
      </c>
      <c r="E281">
        <f t="shared" si="58"/>
        <v>5.2270104414866969</v>
      </c>
      <c r="F281">
        <f t="shared" si="56"/>
        <v>7.1743280569425263</v>
      </c>
      <c r="H281">
        <f t="shared" si="52"/>
        <v>2.9834842834310926E-3</v>
      </c>
      <c r="I281">
        <f t="shared" si="53"/>
        <v>3.5587188612098419E-3</v>
      </c>
      <c r="J281">
        <f t="shared" si="54"/>
        <v>1.5585241730279753E-2</v>
      </c>
      <c r="K281">
        <f t="shared" si="55"/>
        <v>-5.7523457777874931E-4</v>
      </c>
      <c r="L281">
        <f t="shared" si="59"/>
        <v>1.6160476308058502E-2</v>
      </c>
      <c r="M281">
        <f t="shared" si="60"/>
        <v>2.6116099450332016E-4</v>
      </c>
      <c r="N281">
        <f t="shared" si="61"/>
        <v>7.8554786562186596</v>
      </c>
      <c r="O281">
        <f t="shared" si="62"/>
        <v>1.6134421776017448E-2</v>
      </c>
      <c r="P281">
        <f t="shared" si="64"/>
        <v>7.8872778036406839</v>
      </c>
      <c r="Q281">
        <f t="shared" si="63"/>
        <v>1.5006249999999905E-2</v>
      </c>
      <c r="AA281">
        <f t="shared" si="57"/>
        <v>2.3071542454456117E-4</v>
      </c>
    </row>
    <row r="282" spans="1:27" x14ac:dyDescent="0.2">
      <c r="A282" s="1">
        <v>34288</v>
      </c>
      <c r="B282">
        <v>94.17</v>
      </c>
      <c r="C282">
        <v>84.7</v>
      </c>
      <c r="D282">
        <v>8.2264999999999997</v>
      </c>
      <c r="E282">
        <f t="shared" si="58"/>
        <v>5.3908603058298805</v>
      </c>
      <c r="F282">
        <f t="shared" si="56"/>
        <v>7.3992200276096414</v>
      </c>
      <c r="H282">
        <f t="shared" si="52"/>
        <v>4.2494422607042281E-4</v>
      </c>
      <c r="I282">
        <f t="shared" si="53"/>
        <v>1.1820330969267712E-3</v>
      </c>
      <c r="J282">
        <f t="shared" si="54"/>
        <v>3.0566865017225053E-2</v>
      </c>
      <c r="K282">
        <f t="shared" si="55"/>
        <v>-7.5708887085634835E-4</v>
      </c>
      <c r="L282">
        <f t="shared" si="59"/>
        <v>3.1323953888081402E-2</v>
      </c>
      <c r="M282">
        <f t="shared" si="60"/>
        <v>9.8119008718265005E-4</v>
      </c>
      <c r="N282">
        <f t="shared" si="61"/>
        <v>7.9764565380883887</v>
      </c>
      <c r="O282">
        <f t="shared" si="62"/>
        <v>6.2521732844743244E-2</v>
      </c>
      <c r="P282">
        <f t="shared" si="64"/>
        <v>7.8813064333941956</v>
      </c>
      <c r="Q282">
        <f t="shared" si="63"/>
        <v>5.9535999999999888E-2</v>
      </c>
      <c r="AA282">
        <f t="shared" si="57"/>
        <v>9.1490962276559473E-4</v>
      </c>
    </row>
    <row r="283" spans="1:27" x14ac:dyDescent="0.2">
      <c r="A283" s="1">
        <v>34318</v>
      </c>
      <c r="B283">
        <v>93.81</v>
      </c>
      <c r="C283">
        <v>84.7</v>
      </c>
      <c r="D283">
        <v>8.35</v>
      </c>
      <c r="E283">
        <f t="shared" si="58"/>
        <v>5.4927886152862158</v>
      </c>
      <c r="F283">
        <f t="shared" si="56"/>
        <v>7.5391216288242191</v>
      </c>
      <c r="H283">
        <f t="shared" si="52"/>
        <v>-3.8228735266008229E-3</v>
      </c>
      <c r="I283">
        <f t="shared" si="53"/>
        <v>0</v>
      </c>
      <c r="J283">
        <f t="shared" si="54"/>
        <v>1.5012459733787065E-2</v>
      </c>
      <c r="K283">
        <f t="shared" si="55"/>
        <v>-3.8228735266008229E-3</v>
      </c>
      <c r="L283">
        <f t="shared" si="59"/>
        <v>1.8835333260387888E-2</v>
      </c>
      <c r="M283">
        <f t="shared" si="60"/>
        <v>3.547697790298742E-4</v>
      </c>
      <c r="N283">
        <f t="shared" si="61"/>
        <v>8.1950511309334182</v>
      </c>
      <c r="O283">
        <f t="shared" si="62"/>
        <v>2.4009152025012602E-2</v>
      </c>
      <c r="P283">
        <f t="shared" si="64"/>
        <v>7.8511771956749445</v>
      </c>
      <c r="Q283">
        <f t="shared" si="63"/>
        <v>1.5252249999999986E-2</v>
      </c>
      <c r="AA283">
        <f t="shared" si="57"/>
        <v>2.5546431472212901E-4</v>
      </c>
    </row>
    <row r="284" spans="1:27" x14ac:dyDescent="0.2">
      <c r="A284" s="1">
        <v>34349</v>
      </c>
      <c r="B284">
        <v>94.1</v>
      </c>
      <c r="C284">
        <v>84.9</v>
      </c>
      <c r="D284">
        <v>8.1630000000000003</v>
      </c>
      <c r="E284">
        <f t="shared" si="58"/>
        <v>5.3658681797479879</v>
      </c>
      <c r="F284">
        <f t="shared" si="56"/>
        <v>7.3649171094580241</v>
      </c>
      <c r="H284">
        <f t="shared" si="52"/>
        <v>3.0913548662188095E-3</v>
      </c>
      <c r="I284">
        <f t="shared" si="53"/>
        <v>2.3612750885477762E-3</v>
      </c>
      <c r="J284">
        <f t="shared" si="54"/>
        <v>-2.2395209580838293E-2</v>
      </c>
      <c r="K284">
        <f t="shared" si="55"/>
        <v>7.3007977767103327E-4</v>
      </c>
      <c r="L284">
        <f t="shared" si="59"/>
        <v>-2.3125289358509327E-2</v>
      </c>
      <c r="M284">
        <f t="shared" si="60"/>
        <v>5.347790079147847E-4</v>
      </c>
      <c r="N284">
        <f t="shared" si="61"/>
        <v>8.3560961661435531</v>
      </c>
      <c r="O284">
        <f t="shared" si="62"/>
        <v>3.7286129379338569E-2</v>
      </c>
      <c r="P284">
        <f t="shared" si="64"/>
        <v>7.8569091813764187</v>
      </c>
      <c r="Q284">
        <f t="shared" si="63"/>
        <v>3.4968999999999771E-2</v>
      </c>
      <c r="AA284">
        <f t="shared" si="57"/>
        <v>5.4477666426956987E-4</v>
      </c>
    </row>
    <row r="285" spans="1:27" x14ac:dyDescent="0.2">
      <c r="A285" s="1">
        <v>34380</v>
      </c>
      <c r="B285">
        <v>94.39</v>
      </c>
      <c r="C285">
        <v>85.2</v>
      </c>
      <c r="D285">
        <v>8.0890000000000004</v>
      </c>
      <c r="E285">
        <f t="shared" si="58"/>
        <v>5.3196196328303538</v>
      </c>
      <c r="F285">
        <f t="shared" si="56"/>
        <v>7.301438711727938</v>
      </c>
      <c r="H285">
        <f t="shared" si="52"/>
        <v>3.0818278427204859E-3</v>
      </c>
      <c r="I285">
        <f t="shared" si="53"/>
        <v>3.5335689045936647E-3</v>
      </c>
      <c r="J285">
        <f t="shared" si="54"/>
        <v>-9.0652946220751707E-3</v>
      </c>
      <c r="K285">
        <f t="shared" si="55"/>
        <v>-4.5174106187317875E-4</v>
      </c>
      <c r="L285">
        <f t="shared" si="59"/>
        <v>-8.6135535602019919E-3</v>
      </c>
      <c r="M285">
        <f t="shared" si="60"/>
        <v>7.4193304934468409E-5</v>
      </c>
      <c r="N285">
        <f t="shared" si="61"/>
        <v>8.1593124377119288</v>
      </c>
      <c r="O285">
        <f t="shared" si="62"/>
        <v>4.9438388969938124E-3</v>
      </c>
      <c r="P285">
        <f t="shared" si="64"/>
        <v>7.8533598928797828</v>
      </c>
      <c r="Q285">
        <f t="shared" si="63"/>
        <v>5.4759999999999765E-3</v>
      </c>
      <c r="AA285">
        <f t="shared" si="57"/>
        <v>9.050072833886172E-5</v>
      </c>
    </row>
    <row r="286" spans="1:27" x14ac:dyDescent="0.2">
      <c r="A286" s="1">
        <v>34408</v>
      </c>
      <c r="B286">
        <v>94.74</v>
      </c>
      <c r="C286">
        <v>85.5</v>
      </c>
      <c r="D286">
        <v>7.915</v>
      </c>
      <c r="E286">
        <f t="shared" si="58"/>
        <v>5.2042217045146106</v>
      </c>
      <c r="F286">
        <f t="shared" si="56"/>
        <v>7.143049398353388</v>
      </c>
      <c r="H286">
        <f t="shared" si="52"/>
        <v>3.7080199173640249E-3</v>
      </c>
      <c r="I286">
        <f t="shared" si="53"/>
        <v>3.5211267605632646E-3</v>
      </c>
      <c r="J286">
        <f t="shared" si="54"/>
        <v>-2.151069353442947E-2</v>
      </c>
      <c r="K286">
        <f t="shared" si="55"/>
        <v>1.8689315680076035E-4</v>
      </c>
      <c r="L286">
        <f t="shared" si="59"/>
        <v>-2.1697586691230231E-2</v>
      </c>
      <c r="M286">
        <f t="shared" si="60"/>
        <v>4.7078526822345125E-4</v>
      </c>
      <c r="N286">
        <f t="shared" si="61"/>
        <v>8.0905117787453626</v>
      </c>
      <c r="O286">
        <f t="shared" si="62"/>
        <v>3.0804384478361119E-2</v>
      </c>
      <c r="P286">
        <f t="shared" si="64"/>
        <v>7.8548276321016557</v>
      </c>
      <c r="Q286">
        <f t="shared" si="63"/>
        <v>3.0276000000000133E-2</v>
      </c>
      <c r="AA286">
        <f t="shared" si="57"/>
        <v>4.9405483651052693E-4</v>
      </c>
    </row>
    <row r="287" spans="1:27" x14ac:dyDescent="0.2">
      <c r="A287" s="1">
        <v>34439</v>
      </c>
      <c r="B287">
        <v>95.12</v>
      </c>
      <c r="C287">
        <v>85.6</v>
      </c>
      <c r="D287">
        <v>7.8920000000000003</v>
      </c>
      <c r="E287">
        <f t="shared" si="58"/>
        <v>5.1744135528054782</v>
      </c>
      <c r="F287">
        <f t="shared" si="56"/>
        <v>7.1021362489486961</v>
      </c>
      <c r="H287">
        <f t="shared" si="52"/>
        <v>4.0109774118641806E-3</v>
      </c>
      <c r="I287">
        <f t="shared" si="53"/>
        <v>1.1695906432747094E-3</v>
      </c>
      <c r="J287">
        <f t="shared" si="54"/>
        <v>-2.9058749210360002E-3</v>
      </c>
      <c r="K287">
        <f t="shared" si="55"/>
        <v>2.8413867685894711E-3</v>
      </c>
      <c r="L287">
        <f t="shared" si="59"/>
        <v>-5.7472616896254713E-3</v>
      </c>
      <c r="M287">
        <f t="shared" si="60"/>
        <v>3.3031016929036626E-5</v>
      </c>
      <c r="N287">
        <f t="shared" si="61"/>
        <v>7.9374895762733857</v>
      </c>
      <c r="O287">
        <f t="shared" si="62"/>
        <v>2.0693015495321428E-3</v>
      </c>
      <c r="P287">
        <f t="shared" si="64"/>
        <v>7.8771462354050605</v>
      </c>
      <c r="Q287">
        <f t="shared" si="63"/>
        <v>5.2899999999998564E-4</v>
      </c>
      <c r="AA287">
        <f t="shared" si="57"/>
        <v>2.2464037927123102E-5</v>
      </c>
    </row>
    <row r="288" spans="1:27" x14ac:dyDescent="0.2">
      <c r="A288" s="1">
        <v>34469</v>
      </c>
      <c r="B288">
        <v>95.34</v>
      </c>
      <c r="C288">
        <v>85.7</v>
      </c>
      <c r="D288">
        <v>7.7534999999999998</v>
      </c>
      <c r="E288">
        <f t="shared" si="58"/>
        <v>5.0778001213701325</v>
      </c>
      <c r="F288">
        <f t="shared" si="56"/>
        <v>6.9695295783511639</v>
      </c>
      <c r="H288">
        <f t="shared" si="52"/>
        <v>2.3128679562658405E-3</v>
      </c>
      <c r="I288">
        <f t="shared" si="53"/>
        <v>1.1682242990656011E-3</v>
      </c>
      <c r="J288">
        <f t="shared" si="54"/>
        <v>-1.7549417131272227E-2</v>
      </c>
      <c r="K288">
        <f t="shared" si="55"/>
        <v>1.1446436572002394E-3</v>
      </c>
      <c r="L288">
        <f t="shared" si="59"/>
        <v>-1.8694060788472466E-2</v>
      </c>
      <c r="M288">
        <f t="shared" si="60"/>
        <v>3.4946790876310378E-4</v>
      </c>
      <c r="N288">
        <f t="shared" si="61"/>
        <v>7.9010335277426247</v>
      </c>
      <c r="O288">
        <f t="shared" si="62"/>
        <v>2.1766141808183856E-2</v>
      </c>
      <c r="P288">
        <f t="shared" si="64"/>
        <v>7.8861627608802554</v>
      </c>
      <c r="Q288">
        <f t="shared" si="63"/>
        <v>1.918225000000014E-2</v>
      </c>
      <c r="AA288">
        <f t="shared" si="57"/>
        <v>3.4853607724969935E-4</v>
      </c>
    </row>
    <row r="289" spans="1:27" x14ac:dyDescent="0.2">
      <c r="A289" s="1">
        <v>34500</v>
      </c>
      <c r="B289">
        <v>95.36</v>
      </c>
      <c r="C289">
        <v>85.9</v>
      </c>
      <c r="D289">
        <v>7.9255000000000004</v>
      </c>
      <c r="E289">
        <f t="shared" si="58"/>
        <v>5.2014655665747842</v>
      </c>
      <c r="F289">
        <f t="shared" si="56"/>
        <v>7.1392664639261749</v>
      </c>
      <c r="H289">
        <f t="shared" si="52"/>
        <v>2.0977554017198585E-4</v>
      </c>
      <c r="I289">
        <f t="shared" si="53"/>
        <v>2.333722287047868E-3</v>
      </c>
      <c r="J289">
        <f t="shared" si="54"/>
        <v>2.2183530018701214E-2</v>
      </c>
      <c r="K289">
        <f t="shared" si="55"/>
        <v>-2.1239467468758821E-3</v>
      </c>
      <c r="L289">
        <f t="shared" si="59"/>
        <v>2.4307476765577096E-2</v>
      </c>
      <c r="M289">
        <f t="shared" si="60"/>
        <v>5.9085342670907033E-4</v>
      </c>
      <c r="N289">
        <f t="shared" si="61"/>
        <v>7.7370319788980977</v>
      </c>
      <c r="O289">
        <f t="shared" si="62"/>
        <v>3.5520194978067257E-2</v>
      </c>
      <c r="P289">
        <f t="shared" si="64"/>
        <v>7.8694129711389502</v>
      </c>
      <c r="Q289">
        <f t="shared" si="63"/>
        <v>2.9584000000000204E-2</v>
      </c>
      <c r="AA289">
        <f t="shared" si="57"/>
        <v>5.0352473808688955E-4</v>
      </c>
    </row>
    <row r="290" spans="1:27" x14ac:dyDescent="0.2">
      <c r="A290" s="1">
        <v>34530</v>
      </c>
      <c r="B290">
        <v>95.38</v>
      </c>
      <c r="C290">
        <v>86.2</v>
      </c>
      <c r="D290">
        <v>7.7534999999999998</v>
      </c>
      <c r="E290">
        <f t="shared" si="58"/>
        <v>5.1052836323877422</v>
      </c>
      <c r="F290">
        <f t="shared" si="56"/>
        <v>7.0072520444537645</v>
      </c>
      <c r="H290">
        <f t="shared" si="52"/>
        <v>2.0973154362402546E-4</v>
      </c>
      <c r="I290">
        <f t="shared" si="53"/>
        <v>3.4924330616996624E-3</v>
      </c>
      <c r="J290">
        <f t="shared" si="54"/>
        <v>-2.170210081382884E-2</v>
      </c>
      <c r="K290">
        <f t="shared" si="55"/>
        <v>-3.2827015180756369E-3</v>
      </c>
      <c r="L290">
        <f t="shared" si="59"/>
        <v>-1.8419399295753203E-2</v>
      </c>
      <c r="M290">
        <f t="shared" si="60"/>
        <v>3.3927427041639357E-4</v>
      </c>
      <c r="N290">
        <f t="shared" si="61"/>
        <v>7.8994829491184921</v>
      </c>
      <c r="O290">
        <f t="shared" si="62"/>
        <v>2.131102143333231E-2</v>
      </c>
      <c r="P290">
        <f t="shared" si="64"/>
        <v>7.8435800372322282</v>
      </c>
      <c r="Q290">
        <f t="shared" si="63"/>
        <v>2.9584000000000204E-2</v>
      </c>
      <c r="AA290">
        <f t="shared" si="57"/>
        <v>4.3926424214405933E-4</v>
      </c>
    </row>
    <row r="291" spans="1:27" x14ac:dyDescent="0.2">
      <c r="A291" s="1">
        <v>34561</v>
      </c>
      <c r="B291">
        <v>95.4</v>
      </c>
      <c r="C291">
        <v>86.5</v>
      </c>
      <c r="D291">
        <v>7.7895000000000003</v>
      </c>
      <c r="E291">
        <f t="shared" si="58"/>
        <v>5.1457590970350395</v>
      </c>
      <c r="F291">
        <f t="shared" si="56"/>
        <v>7.0628066037735842</v>
      </c>
      <c r="H291">
        <f t="shared" si="52"/>
        <v>2.0968756552752765E-4</v>
      </c>
      <c r="I291">
        <f t="shared" si="53"/>
        <v>3.4802784222738303E-3</v>
      </c>
      <c r="J291">
        <f t="shared" si="54"/>
        <v>4.6430644225188278E-3</v>
      </c>
      <c r="K291">
        <f t="shared" si="55"/>
        <v>-3.2705908567463027E-3</v>
      </c>
      <c r="L291">
        <f t="shared" si="59"/>
        <v>7.9136552792651305E-3</v>
      </c>
      <c r="M291">
        <f t="shared" si="60"/>
        <v>6.2625939879040865E-5</v>
      </c>
      <c r="N291">
        <f t="shared" si="61"/>
        <v>7.7281414737922169</v>
      </c>
      <c r="O291">
        <f t="shared" si="62"/>
        <v>3.7648687383912386E-3</v>
      </c>
      <c r="P291">
        <f t="shared" si="64"/>
        <v>7.8179268960782986</v>
      </c>
      <c r="Q291">
        <f t="shared" si="63"/>
        <v>1.2960000000000343E-3</v>
      </c>
      <c r="AA291">
        <f t="shared" si="57"/>
        <v>2.8959864018531324E-5</v>
      </c>
    </row>
    <row r="292" spans="1:27" x14ac:dyDescent="0.2">
      <c r="A292" s="1">
        <v>34592</v>
      </c>
      <c r="B292">
        <v>96.27</v>
      </c>
      <c r="C292">
        <v>86.8</v>
      </c>
      <c r="D292">
        <v>7.5525000000000002</v>
      </c>
      <c r="E292">
        <f t="shared" si="58"/>
        <v>4.9612558429417257</v>
      </c>
      <c r="F292">
        <f t="shared" si="56"/>
        <v>6.80956684325335</v>
      </c>
      <c r="H292">
        <f t="shared" si="52"/>
        <v>9.1194968553458544E-3</v>
      </c>
      <c r="I292">
        <f t="shared" si="53"/>
        <v>3.4682080924854919E-3</v>
      </c>
      <c r="J292">
        <f t="shared" si="54"/>
        <v>-3.0425572886578101E-2</v>
      </c>
      <c r="K292">
        <f t="shared" si="55"/>
        <v>5.6512887628603625E-3</v>
      </c>
      <c r="L292">
        <f t="shared" si="59"/>
        <v>-3.6076861649438463E-2</v>
      </c>
      <c r="M292">
        <f t="shared" si="60"/>
        <v>1.3015399464727238E-3</v>
      </c>
      <c r="N292">
        <f t="shared" si="61"/>
        <v>7.8335207138183014</v>
      </c>
      <c r="O292">
        <f t="shared" si="62"/>
        <v>7.8972641594947532E-2</v>
      </c>
      <c r="P292">
        <f t="shared" si="64"/>
        <v>7.8621082584949695</v>
      </c>
      <c r="Q292">
        <f t="shared" si="63"/>
        <v>5.6169000000000045E-2</v>
      </c>
      <c r="AA292">
        <f t="shared" si="57"/>
        <v>1.1183554379804615E-3</v>
      </c>
    </row>
    <row r="293" spans="1:27" x14ac:dyDescent="0.2">
      <c r="A293" s="1">
        <v>34622</v>
      </c>
      <c r="B293">
        <v>96.37</v>
      </c>
      <c r="C293">
        <v>86.8</v>
      </c>
      <c r="D293">
        <v>7.3464999999999998</v>
      </c>
      <c r="E293">
        <f t="shared" si="58"/>
        <v>4.8209262218532727</v>
      </c>
      <c r="F293">
        <f t="shared" si="56"/>
        <v>6.6169575594064538</v>
      </c>
      <c r="H293">
        <f t="shared" si="52"/>
        <v>1.0387451958036031E-3</v>
      </c>
      <c r="I293">
        <f t="shared" si="53"/>
        <v>0</v>
      </c>
      <c r="J293">
        <f t="shared" si="54"/>
        <v>-2.7275736511089055E-2</v>
      </c>
      <c r="K293">
        <f t="shared" si="55"/>
        <v>1.0387451958036031E-3</v>
      </c>
      <c r="L293">
        <f t="shared" si="59"/>
        <v>-2.8314481706892658E-2</v>
      </c>
      <c r="M293">
        <f t="shared" si="60"/>
        <v>8.0170987432995897E-4</v>
      </c>
      <c r="N293">
        <f t="shared" si="61"/>
        <v>7.5603451230913068</v>
      </c>
      <c r="O293">
        <f t="shared" si="62"/>
        <v>4.5729736669936238E-2</v>
      </c>
      <c r="P293">
        <f t="shared" si="64"/>
        <v>7.8702749856773693</v>
      </c>
      <c r="Q293">
        <f t="shared" si="63"/>
        <v>4.2436000000000168E-2</v>
      </c>
      <c r="AA293">
        <f t="shared" si="57"/>
        <v>8.0377210011505309E-4</v>
      </c>
    </row>
    <row r="294" spans="1:27" x14ac:dyDescent="0.2">
      <c r="A294" s="1">
        <v>34653</v>
      </c>
      <c r="B294">
        <v>96.3</v>
      </c>
      <c r="C294">
        <v>86.9</v>
      </c>
      <c r="D294">
        <v>7.3114999999999997</v>
      </c>
      <c r="E294">
        <f t="shared" si="58"/>
        <v>4.8069777258566972</v>
      </c>
      <c r="F294">
        <f t="shared" si="56"/>
        <v>6.5978125649013508</v>
      </c>
      <c r="H294">
        <f t="shared" si="52"/>
        <v>-7.2636712669926773E-4</v>
      </c>
      <c r="I294">
        <f t="shared" si="53"/>
        <v>1.1520737327190833E-3</v>
      </c>
      <c r="J294">
        <f t="shared" si="54"/>
        <v>-4.7641734159123983E-3</v>
      </c>
      <c r="K294">
        <f t="shared" si="55"/>
        <v>-1.878440859418351E-3</v>
      </c>
      <c r="L294">
        <f t="shared" si="59"/>
        <v>-2.8857325564940473E-3</v>
      </c>
      <c r="M294">
        <f t="shared" si="60"/>
        <v>8.3274523876096694E-6</v>
      </c>
      <c r="N294">
        <f t="shared" si="61"/>
        <v>7.3327000342262831</v>
      </c>
      <c r="O294">
        <f t="shared" si="62"/>
        <v>4.4944145119559057E-4</v>
      </c>
      <c r="P294">
        <f t="shared" si="64"/>
        <v>7.8554911395694145</v>
      </c>
      <c r="Q294">
        <f t="shared" si="63"/>
        <v>1.2250000000000099E-3</v>
      </c>
      <c r="AA294">
        <f t="shared" si="57"/>
        <v>2.1267440363783631E-5</v>
      </c>
    </row>
    <row r="295" spans="1:27" x14ac:dyDescent="0.2">
      <c r="A295" s="1">
        <v>34683</v>
      </c>
      <c r="B295">
        <v>96.12</v>
      </c>
      <c r="C295">
        <v>86.9</v>
      </c>
      <c r="D295">
        <v>7.5205000000000002</v>
      </c>
      <c r="E295">
        <f t="shared" si="58"/>
        <v>4.9536448412698411</v>
      </c>
      <c r="F295">
        <f t="shared" si="56"/>
        <v>6.7991203703703711</v>
      </c>
      <c r="H295">
        <f t="shared" si="52"/>
        <v>-1.8691588785045843E-3</v>
      </c>
      <c r="I295">
        <f t="shared" si="53"/>
        <v>0</v>
      </c>
      <c r="J295">
        <f t="shared" si="54"/>
        <v>2.858510565547423E-2</v>
      </c>
      <c r="K295">
        <f t="shared" si="55"/>
        <v>-1.8691588785045843E-3</v>
      </c>
      <c r="L295">
        <f t="shared" si="59"/>
        <v>3.0454264533978814E-2</v>
      </c>
      <c r="M295">
        <f t="shared" si="60"/>
        <v>9.2746222830555989E-4</v>
      </c>
      <c r="N295">
        <f t="shared" si="61"/>
        <v>7.2978336448598133</v>
      </c>
      <c r="O295">
        <f t="shared" si="62"/>
        <v>4.9580305711415813E-2</v>
      </c>
      <c r="P295">
        <f t="shared" si="64"/>
        <v>7.840807978560874</v>
      </c>
      <c r="Q295">
        <f t="shared" si="63"/>
        <v>4.368100000000022E-2</v>
      </c>
      <c r="AA295">
        <f t="shared" si="57"/>
        <v>8.2562605552688776E-4</v>
      </c>
    </row>
    <row r="296" spans="1:27" x14ac:dyDescent="0.2">
      <c r="A296" s="1">
        <v>34714</v>
      </c>
      <c r="B296">
        <v>96.48</v>
      </c>
      <c r="C296">
        <v>87.3</v>
      </c>
      <c r="D296">
        <v>7.5510000000000002</v>
      </c>
      <c r="E296">
        <f t="shared" si="58"/>
        <v>4.9779846748400844</v>
      </c>
      <c r="F296">
        <f t="shared" si="56"/>
        <v>6.832527985074627</v>
      </c>
      <c r="H296">
        <f t="shared" si="52"/>
        <v>3.7453183520599342E-3</v>
      </c>
      <c r="I296">
        <f t="shared" si="53"/>
        <v>4.602991944764101E-3</v>
      </c>
      <c r="J296">
        <f t="shared" si="54"/>
        <v>4.055581410810527E-3</v>
      </c>
      <c r="K296">
        <f t="shared" si="55"/>
        <v>-8.5767359270416677E-4</v>
      </c>
      <c r="L296">
        <f t="shared" si="59"/>
        <v>4.9132550035146938E-3</v>
      </c>
      <c r="M296">
        <f t="shared" si="60"/>
        <v>2.4140074729562175E-5</v>
      </c>
      <c r="N296">
        <f t="shared" si="61"/>
        <v>7.5140498657460686</v>
      </c>
      <c r="O296">
        <f t="shared" si="62"/>
        <v>1.3653124213835667E-3</v>
      </c>
      <c r="P296">
        <f t="shared" si="64"/>
        <v>7.8340831246121985</v>
      </c>
      <c r="Q296">
        <f t="shared" si="63"/>
        <v>9.3024999999999824E-4</v>
      </c>
      <c r="AA296">
        <f t="shared" si="57"/>
        <v>1.4277204033644896E-5</v>
      </c>
    </row>
    <row r="297" spans="1:27" x14ac:dyDescent="0.2">
      <c r="A297" s="1">
        <v>34745</v>
      </c>
      <c r="B297">
        <v>96.83</v>
      </c>
      <c r="C297">
        <v>87.6</v>
      </c>
      <c r="D297">
        <v>7.41</v>
      </c>
      <c r="E297">
        <f t="shared" si="58"/>
        <v>4.8840996739499261</v>
      </c>
      <c r="F297">
        <f t="shared" si="56"/>
        <v>6.7036662191469585</v>
      </c>
      <c r="H297">
        <f t="shared" si="52"/>
        <v>3.627694859038133E-3</v>
      </c>
      <c r="I297">
        <f t="shared" si="53"/>
        <v>3.4364261168384758E-3</v>
      </c>
      <c r="J297">
        <f t="shared" si="54"/>
        <v>-1.8673023440603842E-2</v>
      </c>
      <c r="K297">
        <f t="shared" si="55"/>
        <v>1.9126874219965728E-4</v>
      </c>
      <c r="L297">
        <f t="shared" si="59"/>
        <v>-1.8864292182803499E-2</v>
      </c>
      <c r="M297">
        <f t="shared" si="60"/>
        <v>3.5586151955818121E-4</v>
      </c>
      <c r="N297">
        <f t="shared" si="61"/>
        <v>7.5524442702723498</v>
      </c>
      <c r="O297">
        <f t="shared" si="62"/>
        <v>2.0290370133422189E-2</v>
      </c>
      <c r="P297">
        <f t="shared" si="64"/>
        <v>7.8355815398377304</v>
      </c>
      <c r="Q297">
        <f t="shared" si="63"/>
        <v>1.9881000000000003E-2</v>
      </c>
      <c r="AA297">
        <f t="shared" si="57"/>
        <v>3.7603087878494836E-4</v>
      </c>
    </row>
    <row r="298" spans="1:27" x14ac:dyDescent="0.2">
      <c r="A298" s="1">
        <v>34773</v>
      </c>
      <c r="B298">
        <v>97.21</v>
      </c>
      <c r="C298">
        <v>87.9</v>
      </c>
      <c r="D298">
        <v>7.2350000000000003</v>
      </c>
      <c r="E298">
        <f t="shared" si="58"/>
        <v>4.7663793407497765</v>
      </c>
      <c r="F298">
        <f t="shared" si="56"/>
        <v>6.5420892912251842</v>
      </c>
      <c r="H298">
        <f t="shared" si="52"/>
        <v>3.924403593927428E-3</v>
      </c>
      <c r="I298">
        <f t="shared" si="53"/>
        <v>3.4246575342467001E-3</v>
      </c>
      <c r="J298">
        <f t="shared" si="54"/>
        <v>-2.3616734143049878E-2</v>
      </c>
      <c r="K298">
        <f t="shared" si="55"/>
        <v>4.9974605968072794E-4</v>
      </c>
      <c r="L298">
        <f t="shared" si="59"/>
        <v>-2.4116480202730606E-2</v>
      </c>
      <c r="M298">
        <f t="shared" si="60"/>
        <v>5.8160461736869729E-4</v>
      </c>
      <c r="N298">
        <f t="shared" si="61"/>
        <v>7.4137031183022346</v>
      </c>
      <c r="O298">
        <f t="shared" si="62"/>
        <v>3.1934804490942346E-2</v>
      </c>
      <c r="P298">
        <f t="shared" si="64"/>
        <v>7.8394973408375712</v>
      </c>
      <c r="Q298">
        <f t="shared" si="63"/>
        <v>3.0624999999999937E-2</v>
      </c>
      <c r="AA298">
        <f t="shared" si="57"/>
        <v>5.9853836699014695E-4</v>
      </c>
    </row>
    <row r="299" spans="1:27" x14ac:dyDescent="0.2">
      <c r="A299" s="1">
        <v>34804</v>
      </c>
      <c r="B299">
        <v>97.85</v>
      </c>
      <c r="C299">
        <v>88.2</v>
      </c>
      <c r="D299">
        <v>7.351</v>
      </c>
      <c r="E299">
        <f t="shared" si="58"/>
        <v>4.8275448134900358</v>
      </c>
      <c r="F299">
        <f t="shared" si="56"/>
        <v>6.6260419008686773</v>
      </c>
      <c r="H299">
        <f t="shared" si="52"/>
        <v>6.5836848060898401E-3</v>
      </c>
      <c r="I299">
        <f t="shared" si="53"/>
        <v>3.4129692832765013E-3</v>
      </c>
      <c r="J299">
        <f t="shared" si="54"/>
        <v>1.6033172080165858E-2</v>
      </c>
      <c r="K299">
        <f t="shared" si="55"/>
        <v>3.1707155228133388E-3</v>
      </c>
      <c r="L299">
        <f t="shared" si="59"/>
        <v>1.286245655735252E-2</v>
      </c>
      <c r="M299">
        <f t="shared" si="60"/>
        <v>1.6544278868978082E-4</v>
      </c>
      <c r="N299">
        <f t="shared" si="61"/>
        <v>7.2579401268075552</v>
      </c>
      <c r="O299">
        <f t="shared" si="62"/>
        <v>8.6601399985939062E-3</v>
      </c>
      <c r="P299">
        <f t="shared" si="64"/>
        <v>7.8643541567472184</v>
      </c>
      <c r="Q299">
        <f t="shared" si="63"/>
        <v>1.3455999999999921E-2</v>
      </c>
      <c r="AA299">
        <f t="shared" si="57"/>
        <v>1.9770695025954021E-4</v>
      </c>
    </row>
    <row r="300" spans="1:27" x14ac:dyDescent="0.2">
      <c r="A300" s="1">
        <v>34834</v>
      </c>
      <c r="B300">
        <v>97.96</v>
      </c>
      <c r="C300">
        <v>88.4</v>
      </c>
      <c r="D300">
        <v>7.1805000000000003</v>
      </c>
      <c r="E300">
        <f t="shared" si="58"/>
        <v>4.7209598961675319</v>
      </c>
      <c r="F300">
        <f t="shared" si="56"/>
        <v>6.4797488770926917</v>
      </c>
      <c r="H300">
        <f t="shared" si="52"/>
        <v>1.1241696474195706E-3</v>
      </c>
      <c r="I300">
        <f t="shared" si="53"/>
        <v>2.2675736961450532E-3</v>
      </c>
      <c r="J300">
        <f t="shared" si="54"/>
        <v>-2.3194123248537535E-2</v>
      </c>
      <c r="K300">
        <f t="shared" si="55"/>
        <v>-1.1434040487254826E-3</v>
      </c>
      <c r="L300">
        <f t="shared" si="59"/>
        <v>-2.2050719199812052E-2</v>
      </c>
      <c r="M300">
        <f t="shared" si="60"/>
        <v>4.8623421722895986E-4</v>
      </c>
      <c r="N300">
        <f t="shared" si="61"/>
        <v>7.3425948368378187</v>
      </c>
      <c r="O300">
        <f t="shared" si="62"/>
        <v>2.6274736129478948E-2</v>
      </c>
      <c r="P300">
        <f t="shared" si="64"/>
        <v>7.8553620223637823</v>
      </c>
      <c r="Q300">
        <f t="shared" si="63"/>
        <v>2.9070249999999881E-2</v>
      </c>
      <c r="AA300">
        <f t="shared" si="57"/>
        <v>5.452664499054165E-4</v>
      </c>
    </row>
    <row r="301" spans="1:27" x14ac:dyDescent="0.2">
      <c r="A301" s="1">
        <v>34865</v>
      </c>
      <c r="B301">
        <v>97.85</v>
      </c>
      <c r="C301">
        <v>88.6</v>
      </c>
      <c r="D301">
        <v>7.2214999999999998</v>
      </c>
      <c r="E301">
        <f t="shared" si="58"/>
        <v>4.7640075771954153</v>
      </c>
      <c r="F301">
        <f t="shared" si="56"/>
        <v>6.5388339294839035</v>
      </c>
      <c r="H301">
        <f t="shared" si="52"/>
        <v>-1.1229073091058028E-3</v>
      </c>
      <c r="I301">
        <f t="shared" si="53"/>
        <v>2.2624434389137971E-3</v>
      </c>
      <c r="J301">
        <f t="shared" si="54"/>
        <v>5.7099087807255255E-3</v>
      </c>
      <c r="K301">
        <f t="shared" si="55"/>
        <v>-3.3853507480195999E-3</v>
      </c>
      <c r="L301">
        <f t="shared" si="59"/>
        <v>9.0952595287451254E-3</v>
      </c>
      <c r="M301">
        <f t="shared" si="60"/>
        <v>8.2723745895229005E-5</v>
      </c>
      <c r="N301">
        <f t="shared" si="61"/>
        <v>7.1561914889538452</v>
      </c>
      <c r="O301">
        <f t="shared" si="62"/>
        <v>4.2652016150657038E-3</v>
      </c>
      <c r="P301">
        <f t="shared" si="64"/>
        <v>7.8287688666654081</v>
      </c>
      <c r="Q301">
        <f t="shared" si="63"/>
        <v>1.6809999999999575E-3</v>
      </c>
      <c r="AA301">
        <f t="shared" si="57"/>
        <v>4.2205500920014689E-5</v>
      </c>
    </row>
    <row r="302" spans="1:27" x14ac:dyDescent="0.2">
      <c r="A302" s="1">
        <v>34895</v>
      </c>
      <c r="B302">
        <v>97.76</v>
      </c>
      <c r="C302">
        <v>88.6</v>
      </c>
      <c r="D302">
        <v>7.2435</v>
      </c>
      <c r="E302">
        <f t="shared" si="58"/>
        <v>4.7829201397007237</v>
      </c>
      <c r="F302">
        <f t="shared" si="56"/>
        <v>6.5647923486088375</v>
      </c>
      <c r="H302">
        <f t="shared" si="52"/>
        <v>-9.1977516607044674E-4</v>
      </c>
      <c r="I302">
        <f t="shared" si="53"/>
        <v>0</v>
      </c>
      <c r="J302">
        <f t="shared" si="54"/>
        <v>3.0464584920031346E-3</v>
      </c>
      <c r="K302">
        <f t="shared" si="55"/>
        <v>-9.1977516607044674E-4</v>
      </c>
      <c r="L302">
        <f t="shared" si="59"/>
        <v>3.9662336580735813E-3</v>
      </c>
      <c r="M302">
        <f t="shared" si="60"/>
        <v>1.5731009430435744E-5</v>
      </c>
      <c r="N302">
        <f t="shared" si="61"/>
        <v>7.2148578436382218</v>
      </c>
      <c r="O302">
        <f t="shared" si="62"/>
        <v>8.2037312105255416E-4</v>
      </c>
      <c r="P302">
        <f t="shared" si="64"/>
        <v>7.8215681594809441</v>
      </c>
      <c r="Q302">
        <f t="shared" si="63"/>
        <v>4.8400000000001063E-4</v>
      </c>
      <c r="AA302">
        <f t="shared" si="57"/>
        <v>7.8149892918138571E-6</v>
      </c>
    </row>
    <row r="303" spans="1:27" x14ac:dyDescent="0.2">
      <c r="A303" s="1">
        <v>34926</v>
      </c>
      <c r="B303">
        <v>97.63</v>
      </c>
      <c r="C303">
        <v>88.8</v>
      </c>
      <c r="D303">
        <v>7.1355000000000004</v>
      </c>
      <c r="E303">
        <f t="shared" si="58"/>
        <v>4.7285308087385305</v>
      </c>
      <c r="F303">
        <f t="shared" si="56"/>
        <v>6.4901403257195529</v>
      </c>
      <c r="H303">
        <f t="shared" si="52"/>
        <v>-1.3297872340426453E-3</v>
      </c>
      <c r="I303">
        <f t="shared" si="53"/>
        <v>2.2573363431150906E-3</v>
      </c>
      <c r="J303">
        <f t="shared" si="54"/>
        <v>-1.4909919237937386E-2</v>
      </c>
      <c r="K303">
        <f t="shared" si="55"/>
        <v>-3.5871235771577359E-3</v>
      </c>
      <c r="L303">
        <f t="shared" si="59"/>
        <v>-1.132279566077965E-2</v>
      </c>
      <c r="M303">
        <f t="shared" si="60"/>
        <v>1.2820570157577046E-4</v>
      </c>
      <c r="N303">
        <f t="shared" si="61"/>
        <v>7.217516670368858</v>
      </c>
      <c r="O303">
        <f t="shared" si="62"/>
        <v>6.726734218393848E-3</v>
      </c>
      <c r="P303">
        <f t="shared" si="64"/>
        <v>7.7935112279257241</v>
      </c>
      <c r="Q303">
        <f t="shared" si="63"/>
        <v>1.1663999999999924E-2</v>
      </c>
      <c r="AA303">
        <f t="shared" si="57"/>
        <v>1.9707496922353755E-4</v>
      </c>
    </row>
    <row r="304" spans="1:27" x14ac:dyDescent="0.2">
      <c r="A304" s="1">
        <v>34957</v>
      </c>
      <c r="B304">
        <v>98.29</v>
      </c>
      <c r="C304">
        <v>89</v>
      </c>
      <c r="D304">
        <v>7.1905000000000001</v>
      </c>
      <c r="E304">
        <f t="shared" si="58"/>
        <v>4.7436419196837338</v>
      </c>
      <c r="F304">
        <f t="shared" si="56"/>
        <v>6.5108810662325771</v>
      </c>
      <c r="H304">
        <f t="shared" si="52"/>
        <v>6.7602171463689853E-3</v>
      </c>
      <c r="I304">
        <f t="shared" si="53"/>
        <v>2.2522522522523403E-3</v>
      </c>
      <c r="J304">
        <f t="shared" si="54"/>
        <v>7.7079391773526851E-3</v>
      </c>
      <c r="K304">
        <f t="shared" si="55"/>
        <v>4.507964894116645E-3</v>
      </c>
      <c r="L304">
        <f t="shared" si="59"/>
        <v>3.1999742832360401E-3</v>
      </c>
      <c r="M304">
        <f t="shared" si="60"/>
        <v>1.0239835413372008E-5</v>
      </c>
      <c r="N304">
        <f t="shared" si="61"/>
        <v>7.1676665835019699</v>
      </c>
      <c r="O304">
        <f t="shared" si="62"/>
        <v>5.2136490897251625E-4</v>
      </c>
      <c r="P304">
        <f t="shared" si="64"/>
        <v>7.8286441029431169</v>
      </c>
      <c r="Q304">
        <f t="shared" si="63"/>
        <v>3.0249999999999687E-3</v>
      </c>
      <c r="AA304">
        <f t="shared" si="57"/>
        <v>2.6758261116983708E-5</v>
      </c>
    </row>
    <row r="305" spans="1:27" x14ac:dyDescent="0.2">
      <c r="A305" s="1">
        <v>34987</v>
      </c>
      <c r="B305">
        <v>98.5</v>
      </c>
      <c r="C305">
        <v>89.3</v>
      </c>
      <c r="D305">
        <v>6.9640000000000004</v>
      </c>
      <c r="E305">
        <f t="shared" si="58"/>
        <v>4.599876026105874</v>
      </c>
      <c r="F305">
        <f t="shared" si="56"/>
        <v>6.3135553299492395</v>
      </c>
      <c r="H305">
        <f t="shared" si="52"/>
        <v>2.136534744124452E-3</v>
      </c>
      <c r="I305">
        <f t="shared" si="53"/>
        <v>3.370786516853963E-3</v>
      </c>
      <c r="J305">
        <f t="shared" si="54"/>
        <v>-3.1499895695709546E-2</v>
      </c>
      <c r="K305">
        <f t="shared" si="55"/>
        <v>-1.234251772729511E-3</v>
      </c>
      <c r="L305">
        <f t="shared" si="59"/>
        <v>-3.0265643922980034E-2</v>
      </c>
      <c r="M305">
        <f t="shared" si="60"/>
        <v>9.1600920207261826E-4</v>
      </c>
      <c r="N305">
        <f t="shared" si="61"/>
        <v>7.1816251126281889</v>
      </c>
      <c r="O305">
        <f t="shared" si="62"/>
        <v>4.7360689646431732E-2</v>
      </c>
      <c r="P305">
        <f t="shared" si="64"/>
        <v>7.8189815850809907</v>
      </c>
      <c r="Q305">
        <f t="shared" si="63"/>
        <v>5.1302249999999862E-2</v>
      </c>
      <c r="AA305">
        <f t="shared" si="57"/>
        <v>9.9972839256603444E-4</v>
      </c>
    </row>
    <row r="306" spans="1:27" x14ac:dyDescent="0.2">
      <c r="A306" s="1">
        <v>35018</v>
      </c>
      <c r="B306">
        <v>98.47</v>
      </c>
      <c r="C306">
        <v>89.2</v>
      </c>
      <c r="D306">
        <v>6.6524999999999999</v>
      </c>
      <c r="E306">
        <f t="shared" si="58"/>
        <v>4.390539975917247</v>
      </c>
      <c r="F306">
        <f t="shared" si="56"/>
        <v>6.0262313394942622</v>
      </c>
      <c r="H306">
        <f t="shared" si="52"/>
        <v>-3.0456852791882483E-4</v>
      </c>
      <c r="I306">
        <f t="shared" si="53"/>
        <v>-1.1198208286673506E-3</v>
      </c>
      <c r="J306">
        <f t="shared" si="54"/>
        <v>-4.4730040206777844E-2</v>
      </c>
      <c r="K306">
        <f t="shared" si="55"/>
        <v>8.1525230074852573E-4</v>
      </c>
      <c r="L306">
        <f t="shared" si="59"/>
        <v>-4.5545292507526369E-2</v>
      </c>
      <c r="M306">
        <f t="shared" si="60"/>
        <v>2.0743736695961377E-3</v>
      </c>
      <c r="N306">
        <f t="shared" si="61"/>
        <v>6.9696774170224129</v>
      </c>
      <c r="O306">
        <f t="shared" si="62"/>
        <v>0.10060151386900974</v>
      </c>
      <c r="P306">
        <f t="shared" si="64"/>
        <v>7.8253560278077385</v>
      </c>
      <c r="Q306">
        <f t="shared" si="63"/>
        <v>9.7032250000000347E-2</v>
      </c>
      <c r="AA306">
        <f t="shared" si="57"/>
        <v>2.0895069742046658E-3</v>
      </c>
    </row>
    <row r="307" spans="1:27" x14ac:dyDescent="0.2">
      <c r="A307" s="1">
        <v>35048</v>
      </c>
      <c r="B307">
        <v>98.15</v>
      </c>
      <c r="C307">
        <v>89.1</v>
      </c>
      <c r="D307">
        <v>6.6589999999999998</v>
      </c>
      <c r="E307">
        <f t="shared" si="58"/>
        <v>4.404215399170365</v>
      </c>
      <c r="F307">
        <f t="shared" si="56"/>
        <v>6.0450015282730503</v>
      </c>
      <c r="H307">
        <f t="shared" si="52"/>
        <v>-3.2497207271249273E-3</v>
      </c>
      <c r="I307">
        <f t="shared" si="53"/>
        <v>-1.1210762331839152E-3</v>
      </c>
      <c r="J307">
        <f t="shared" si="54"/>
        <v>9.7707628711019012E-4</v>
      </c>
      <c r="K307">
        <f t="shared" si="55"/>
        <v>-2.1286444939410121E-3</v>
      </c>
      <c r="L307">
        <f t="shared" si="59"/>
        <v>3.1057207810512022E-3</v>
      </c>
      <c r="M307">
        <f t="shared" si="60"/>
        <v>9.6455015698532894E-6</v>
      </c>
      <c r="N307">
        <f t="shared" si="61"/>
        <v>6.6383391925040574</v>
      </c>
      <c r="O307">
        <f t="shared" si="62"/>
        <v>4.26868966384392E-4</v>
      </c>
      <c r="P307">
        <f t="shared" si="64"/>
        <v>7.8086986267860174</v>
      </c>
      <c r="Q307">
        <f t="shared" si="63"/>
        <v>4.2249999999999353E-5</v>
      </c>
      <c r="AA307">
        <f t="shared" si="57"/>
        <v>1.5249289488768195E-6</v>
      </c>
    </row>
    <row r="308" spans="1:27" x14ac:dyDescent="0.2">
      <c r="A308" s="1">
        <v>35079</v>
      </c>
      <c r="B308">
        <v>98.01</v>
      </c>
      <c r="C308">
        <v>89.7</v>
      </c>
      <c r="D308">
        <v>6.5880000000000001</v>
      </c>
      <c r="E308">
        <f t="shared" si="58"/>
        <v>4.3928642266824083</v>
      </c>
      <c r="F308">
        <f t="shared" si="56"/>
        <v>6.0294214876033063</v>
      </c>
      <c r="H308">
        <f t="shared" si="52"/>
        <v>-1.4263881813550983E-3</v>
      </c>
      <c r="I308">
        <f t="shared" si="53"/>
        <v>6.7340067340069254E-3</v>
      </c>
      <c r="J308">
        <f t="shared" si="54"/>
        <v>-1.0662261600840939E-2</v>
      </c>
      <c r="K308">
        <f t="shared" si="55"/>
        <v>-8.1603949153620237E-3</v>
      </c>
      <c r="L308">
        <f t="shared" si="59"/>
        <v>-2.5018666854789151E-3</v>
      </c>
      <c r="M308">
        <f t="shared" si="60"/>
        <v>6.2593369119092527E-6</v>
      </c>
      <c r="N308">
        <f t="shared" si="61"/>
        <v>6.6046599302586042</v>
      </c>
      <c r="O308">
        <f t="shared" si="62"/>
        <v>2.7755327622155338E-4</v>
      </c>
      <c r="P308">
        <f t="shared" si="64"/>
        <v>7.7449765622163982</v>
      </c>
      <c r="Q308">
        <f t="shared" si="63"/>
        <v>5.0409999999999613E-3</v>
      </c>
      <c r="AA308">
        <f t="shared" si="57"/>
        <v>6.1875499750269528E-5</v>
      </c>
    </row>
    <row r="309" spans="1:27" x14ac:dyDescent="0.2">
      <c r="A309" s="1">
        <v>35110</v>
      </c>
      <c r="B309">
        <v>98.12</v>
      </c>
      <c r="C309">
        <v>90</v>
      </c>
      <c r="D309">
        <v>6.9589999999999996</v>
      </c>
      <c r="E309">
        <f t="shared" si="58"/>
        <v>4.650545978684991</v>
      </c>
      <c r="F309">
        <f t="shared" si="56"/>
        <v>6.3831023236852822</v>
      </c>
      <c r="H309">
        <f t="shared" si="52"/>
        <v>1.1223344556676729E-3</v>
      </c>
      <c r="I309">
        <f t="shared" si="53"/>
        <v>3.3444816053511683E-3</v>
      </c>
      <c r="J309">
        <f t="shared" si="54"/>
        <v>5.6314511232544051E-2</v>
      </c>
      <c r="K309">
        <f t="shared" si="55"/>
        <v>-2.2221471496834955E-3</v>
      </c>
      <c r="L309">
        <f t="shared" si="59"/>
        <v>5.8536658382227547E-2</v>
      </c>
      <c r="M309">
        <f t="shared" si="60"/>
        <v>3.4265403745576107E-3</v>
      </c>
      <c r="N309">
        <f t="shared" si="61"/>
        <v>6.5733604945778854</v>
      </c>
      <c r="O309">
        <f t="shared" si="62"/>
        <v>0.14871782814221288</v>
      </c>
      <c r="P309">
        <f t="shared" si="64"/>
        <v>7.7277660846243039</v>
      </c>
      <c r="Q309">
        <f t="shared" si="63"/>
        <v>0.13764099999999968</v>
      </c>
      <c r="AA309">
        <f t="shared" si="57"/>
        <v>3.2048805103581613E-3</v>
      </c>
    </row>
    <row r="310" spans="1:27" x14ac:dyDescent="0.2">
      <c r="A310" s="1">
        <v>35139</v>
      </c>
      <c r="B310">
        <v>98.58</v>
      </c>
      <c r="C310">
        <v>90.4</v>
      </c>
      <c r="D310">
        <v>6.8280000000000003</v>
      </c>
      <c r="E310">
        <f t="shared" si="58"/>
        <v>4.5618947917572381</v>
      </c>
      <c r="F310">
        <f t="shared" si="56"/>
        <v>6.2614242239805238</v>
      </c>
      <c r="H310">
        <f t="shared" si="52"/>
        <v>4.6881369751323732E-3</v>
      </c>
      <c r="I310">
        <f t="shared" si="53"/>
        <v>4.4444444444444731E-3</v>
      </c>
      <c r="J310">
        <f t="shared" si="54"/>
        <v>-1.8824543756286727E-2</v>
      </c>
      <c r="K310">
        <f t="shared" si="55"/>
        <v>2.4369253068790009E-4</v>
      </c>
      <c r="L310">
        <f t="shared" si="59"/>
        <v>-1.9068236286974627E-2</v>
      </c>
      <c r="M310">
        <f t="shared" si="60"/>
        <v>3.6359763509589591E-4</v>
      </c>
      <c r="N310">
        <f t="shared" si="61"/>
        <v>6.960695856321057</v>
      </c>
      <c r="O310">
        <f t="shared" si="62"/>
        <v>1.7608190284778533E-2</v>
      </c>
      <c r="P310">
        <f t="shared" si="64"/>
        <v>7.7296492834980297</v>
      </c>
      <c r="Q310">
        <f t="shared" si="63"/>
        <v>1.7160999999999826E-2</v>
      </c>
      <c r="AA310">
        <f t="shared" si="57"/>
        <v>3.8279304468658021E-4</v>
      </c>
    </row>
    <row r="311" spans="1:27" x14ac:dyDescent="0.2">
      <c r="A311" s="1">
        <v>35170</v>
      </c>
      <c r="B311">
        <v>98.85</v>
      </c>
      <c r="C311">
        <v>90.8</v>
      </c>
      <c r="D311">
        <v>6.7098000000000004</v>
      </c>
      <c r="E311">
        <f t="shared" si="58"/>
        <v>4.4904605592889659</v>
      </c>
      <c r="F311">
        <f t="shared" si="56"/>
        <v>6.1633772382397582</v>
      </c>
      <c r="H311">
        <f t="shared" si="52"/>
        <v>2.7388922702373808E-3</v>
      </c>
      <c r="I311">
        <f t="shared" si="53"/>
        <v>4.4247787610618428E-3</v>
      </c>
      <c r="J311">
        <f t="shared" si="54"/>
        <v>-1.7311072056238941E-2</v>
      </c>
      <c r="K311">
        <f t="shared" si="55"/>
        <v>-1.685886490824462E-3</v>
      </c>
      <c r="L311">
        <f t="shared" si="59"/>
        <v>-1.5625185565414479E-2</v>
      </c>
      <c r="M311">
        <f t="shared" si="60"/>
        <v>2.44146423953637E-4</v>
      </c>
      <c r="N311">
        <f t="shared" si="61"/>
        <v>6.8164887670406511</v>
      </c>
      <c r="O311">
        <f t="shared" si="62"/>
        <v>1.1382493012654229E-2</v>
      </c>
      <c r="P311">
        <f t="shared" si="64"/>
        <v>7.7166179721921697</v>
      </c>
      <c r="Q311">
        <f t="shared" si="63"/>
        <v>1.3971239999999966E-2</v>
      </c>
      <c r="AA311">
        <f t="shared" si="57"/>
        <v>2.9720364909525948E-4</v>
      </c>
    </row>
    <row r="312" spans="1:27" x14ac:dyDescent="0.2">
      <c r="A312" s="1">
        <v>35200</v>
      </c>
      <c r="B312">
        <v>98.74</v>
      </c>
      <c r="C312">
        <v>90.9</v>
      </c>
      <c r="D312">
        <v>6.7874999999999996</v>
      </c>
      <c r="E312">
        <f t="shared" si="58"/>
        <v>4.5525291892126507</v>
      </c>
      <c r="F312">
        <f t="shared" si="56"/>
        <v>6.248569475389913</v>
      </c>
      <c r="H312">
        <f t="shared" si="52"/>
        <v>-1.1127971674254056E-3</v>
      </c>
      <c r="I312">
        <f t="shared" si="53"/>
        <v>1.1013215859032588E-3</v>
      </c>
      <c r="J312">
        <f t="shared" si="54"/>
        <v>1.1580076902441006E-2</v>
      </c>
      <c r="K312">
        <f t="shared" si="55"/>
        <v>-2.2141187533286644E-3</v>
      </c>
      <c r="L312">
        <f t="shared" si="59"/>
        <v>1.379419565576967E-2</v>
      </c>
      <c r="M312">
        <f t="shared" si="60"/>
        <v>1.9027983378965484E-4</v>
      </c>
      <c r="N312">
        <f t="shared" si="61"/>
        <v>6.6949437059889156</v>
      </c>
      <c r="O312">
        <f t="shared" si="62"/>
        <v>8.5666675610662248E-3</v>
      </c>
      <c r="P312">
        <f t="shared" si="64"/>
        <v>7.6995324636276656</v>
      </c>
      <c r="Q312">
        <f t="shared" si="63"/>
        <v>6.0372899999998775E-3</v>
      </c>
      <c r="AA312">
        <f t="shared" si="57"/>
        <v>1.4098834088919332E-4</v>
      </c>
    </row>
    <row r="313" spans="1:27" x14ac:dyDescent="0.2">
      <c r="A313" s="1">
        <v>35231</v>
      </c>
      <c r="B313">
        <v>98.39</v>
      </c>
      <c r="C313">
        <v>91</v>
      </c>
      <c r="D313">
        <v>6.7584999999999997</v>
      </c>
      <c r="E313">
        <f t="shared" si="58"/>
        <v>4.5542082528712262</v>
      </c>
      <c r="F313">
        <f t="shared" si="56"/>
        <v>6.2508740725683509</v>
      </c>
      <c r="H313">
        <f t="shared" si="52"/>
        <v>-3.544662750658234E-3</v>
      </c>
      <c r="I313">
        <f t="shared" si="53"/>
        <v>1.1001100110010764E-3</v>
      </c>
      <c r="J313">
        <f t="shared" si="54"/>
        <v>-4.2725598526703878E-3</v>
      </c>
      <c r="K313">
        <f t="shared" si="55"/>
        <v>-4.6447727616593104E-3</v>
      </c>
      <c r="L313">
        <f t="shared" si="59"/>
        <v>3.7221290898892256E-4</v>
      </c>
      <c r="M313">
        <f t="shared" si="60"/>
        <v>1.3854244961799596E-7</v>
      </c>
      <c r="N313">
        <f t="shared" si="61"/>
        <v>6.7559736048802375</v>
      </c>
      <c r="O313">
        <f t="shared" si="62"/>
        <v>6.3826723011586163E-6</v>
      </c>
      <c r="P313">
        <f t="shared" si="64"/>
        <v>7.663769884963096</v>
      </c>
      <c r="Q313">
        <f t="shared" si="63"/>
        <v>8.4099999999999507E-4</v>
      </c>
      <c r="AA313">
        <f t="shared" si="57"/>
        <v>8.7372632099876523E-6</v>
      </c>
    </row>
    <row r="314" spans="1:27" x14ac:dyDescent="0.2">
      <c r="A314" s="1">
        <v>35261</v>
      </c>
      <c r="B314">
        <v>98.16</v>
      </c>
      <c r="C314">
        <v>91.2</v>
      </c>
      <c r="D314">
        <v>6.6710000000000003</v>
      </c>
      <c r="E314">
        <f t="shared" si="58"/>
        <v>4.5156821515892416</v>
      </c>
      <c r="F314">
        <f t="shared" si="56"/>
        <v>6.1979951100244506</v>
      </c>
      <c r="H314">
        <f t="shared" si="52"/>
        <v>-2.3376359386116929E-3</v>
      </c>
      <c r="I314">
        <f t="shared" si="53"/>
        <v>2.19780219780219E-3</v>
      </c>
      <c r="J314">
        <f t="shared" si="54"/>
        <v>-1.2946659761781332E-2</v>
      </c>
      <c r="K314">
        <f t="shared" si="55"/>
        <v>-4.5354381364138829E-3</v>
      </c>
      <c r="L314">
        <f t="shared" si="59"/>
        <v>-8.4112216253674488E-3</v>
      </c>
      <c r="M314">
        <f t="shared" si="60"/>
        <v>7.0748649231049029E-5</v>
      </c>
      <c r="N314">
        <f t="shared" si="61"/>
        <v>6.7278472413550467</v>
      </c>
      <c r="O314">
        <f t="shared" si="62"/>
        <v>3.2316088496789075E-3</v>
      </c>
      <c r="P314">
        <f t="shared" si="64"/>
        <v>7.629011330758134</v>
      </c>
      <c r="Q314">
        <f t="shared" si="63"/>
        <v>7.6562499999999071E-3</v>
      </c>
      <c r="AA314">
        <f t="shared" si="57"/>
        <v>1.3632892286299315E-4</v>
      </c>
    </row>
    <row r="315" spans="1:27" x14ac:dyDescent="0.2">
      <c r="A315" s="1">
        <v>35292</v>
      </c>
      <c r="B315">
        <v>97.71</v>
      </c>
      <c r="C315">
        <v>91.3</v>
      </c>
      <c r="D315">
        <v>6.657</v>
      </c>
      <c r="E315">
        <f t="shared" si="58"/>
        <v>4.5319223211544353</v>
      </c>
      <c r="F315">
        <f t="shared" si="56"/>
        <v>6.2202855388394225</v>
      </c>
      <c r="H315">
        <f t="shared" si="52"/>
        <v>-4.5843520782395952E-3</v>
      </c>
      <c r="I315">
        <f t="shared" si="53"/>
        <v>1.0964912280702066E-3</v>
      </c>
      <c r="J315">
        <f t="shared" si="54"/>
        <v>-2.0986358866736943E-3</v>
      </c>
      <c r="K315">
        <f t="shared" si="55"/>
        <v>-5.6808433063098018E-3</v>
      </c>
      <c r="L315">
        <f t="shared" si="59"/>
        <v>3.5822074196361076E-3</v>
      </c>
      <c r="M315">
        <f t="shared" si="60"/>
        <v>1.2832209997295981E-5</v>
      </c>
      <c r="N315">
        <f t="shared" si="61"/>
        <v>6.6331030943036078</v>
      </c>
      <c r="O315">
        <f t="shared" si="62"/>
        <v>5.7106210186226418E-4</v>
      </c>
      <c r="P315">
        <f t="shared" si="64"/>
        <v>7.5856721128060354</v>
      </c>
      <c r="Q315">
        <f t="shared" si="63"/>
        <v>1.9600000000000655E-4</v>
      </c>
      <c r="AA315">
        <f t="shared" si="57"/>
        <v>1.1968109498484226E-7</v>
      </c>
    </row>
    <row r="316" spans="1:27" x14ac:dyDescent="0.2">
      <c r="A316" s="1">
        <v>35323</v>
      </c>
      <c r="B316">
        <v>98.27</v>
      </c>
      <c r="C316">
        <v>91.6</v>
      </c>
      <c r="D316">
        <v>6.7210000000000001</v>
      </c>
      <c r="E316">
        <f t="shared" si="58"/>
        <v>4.5643669191295118</v>
      </c>
      <c r="F316">
        <f t="shared" si="56"/>
        <v>6.2648173399816836</v>
      </c>
      <c r="H316">
        <f t="shared" si="52"/>
        <v>5.731245522464512E-3</v>
      </c>
      <c r="I316">
        <f t="shared" si="53"/>
        <v>3.2858707557501532E-3</v>
      </c>
      <c r="J316">
        <f t="shared" si="54"/>
        <v>9.6139402133093022E-3</v>
      </c>
      <c r="K316">
        <f t="shared" si="55"/>
        <v>2.4453747667143588E-3</v>
      </c>
      <c r="L316">
        <f t="shared" si="59"/>
        <v>7.1685654465949433E-3</v>
      </c>
      <c r="M316">
        <f t="shared" si="60"/>
        <v>5.1388330562114956E-5</v>
      </c>
      <c r="N316">
        <f t="shared" si="61"/>
        <v>6.6732788598220178</v>
      </c>
      <c r="O316">
        <f t="shared" si="62"/>
        <v>2.2773072198866303E-3</v>
      </c>
      <c r="P316">
        <f t="shared" si="64"/>
        <v>7.6042219239792601</v>
      </c>
      <c r="Q316">
        <f t="shared" si="63"/>
        <v>4.0960000000000076E-3</v>
      </c>
      <c r="AA316">
        <f t="shared" si="57"/>
        <v>6.3152358393215368E-5</v>
      </c>
    </row>
    <row r="317" spans="1:27" x14ac:dyDescent="0.2">
      <c r="A317" s="1">
        <v>35353</v>
      </c>
      <c r="B317">
        <v>98.31</v>
      </c>
      <c r="C317">
        <v>91.9</v>
      </c>
      <c r="D317">
        <v>6.6014999999999997</v>
      </c>
      <c r="E317">
        <f t="shared" si="58"/>
        <v>4.4960649766772738</v>
      </c>
      <c r="F317">
        <f t="shared" si="56"/>
        <v>6.1710695758315532</v>
      </c>
      <c r="H317">
        <f t="shared" si="52"/>
        <v>4.0704182354733831E-4</v>
      </c>
      <c r="I317">
        <f t="shared" si="53"/>
        <v>3.2751091703058233E-3</v>
      </c>
      <c r="J317">
        <f t="shared" si="54"/>
        <v>-1.7780092248177448E-2</v>
      </c>
      <c r="K317">
        <f t="shared" si="55"/>
        <v>-2.868067346758485E-3</v>
      </c>
      <c r="L317">
        <f t="shared" si="59"/>
        <v>-1.4912024901418963E-2</v>
      </c>
      <c r="M317">
        <f t="shared" si="60"/>
        <v>2.2236848666053923E-4</v>
      </c>
      <c r="N317">
        <f t="shared" si="61"/>
        <v>6.7017237193624366</v>
      </c>
      <c r="O317">
        <f t="shared" si="62"/>
        <v>1.004479392284051E-2</v>
      </c>
      <c r="P317">
        <f t="shared" si="64"/>
        <v>7.5824125033815903</v>
      </c>
      <c r="Q317">
        <f t="shared" si="63"/>
        <v>1.4280250000000091E-2</v>
      </c>
      <c r="AA317">
        <f t="shared" si="57"/>
        <v>2.9622247480806977E-4</v>
      </c>
    </row>
    <row r="318" spans="1:27" x14ac:dyDescent="0.2">
      <c r="A318" s="1">
        <v>35384</v>
      </c>
      <c r="B318">
        <v>98.12</v>
      </c>
      <c r="C318">
        <v>92.1</v>
      </c>
      <c r="D318">
        <v>6.5890000000000004</v>
      </c>
      <c r="E318">
        <f t="shared" si="58"/>
        <v>4.5060264253683524</v>
      </c>
      <c r="F318">
        <f t="shared" si="56"/>
        <v>6.1847421524663675</v>
      </c>
      <c r="H318">
        <f t="shared" ref="H318:H381" si="65">B318/B317-1</f>
        <v>-1.932661987590234E-3</v>
      </c>
      <c r="I318">
        <f t="shared" ref="I318:I381" si="66">C318/C317-1</f>
        <v>2.1762785636560977E-3</v>
      </c>
      <c r="J318">
        <f t="shared" ref="J318:J381" si="67">D318/D317-1</f>
        <v>-1.8935090509731856E-3</v>
      </c>
      <c r="K318">
        <f t="shared" ref="K318:K381" si="68">H318-I318</f>
        <v>-4.1089405512463317E-3</v>
      </c>
      <c r="L318">
        <f t="shared" si="59"/>
        <v>2.2154315002731462E-3</v>
      </c>
      <c r="M318">
        <f t="shared" si="60"/>
        <v>4.9081367324025231E-6</v>
      </c>
      <c r="N318">
        <f t="shared" si="61"/>
        <v>6.5743748289509467</v>
      </c>
      <c r="O318">
        <f t="shared" si="62"/>
        <v>2.1389562821407844E-4</v>
      </c>
      <c r="P318">
        <f t="shared" si="64"/>
        <v>7.5512568211701687</v>
      </c>
      <c r="Q318">
        <f t="shared" si="63"/>
        <v>1.5624999999998225E-4</v>
      </c>
      <c r="AA318">
        <f t="shared" si="57"/>
        <v>6.4373546998186174E-7</v>
      </c>
    </row>
    <row r="319" spans="1:27" x14ac:dyDescent="0.2">
      <c r="A319" s="1">
        <v>35414</v>
      </c>
      <c r="B319">
        <v>97.97</v>
      </c>
      <c r="C319">
        <v>92.1</v>
      </c>
      <c r="D319">
        <v>6.8390000000000004</v>
      </c>
      <c r="E319">
        <f t="shared" si="58"/>
        <v>4.6841550474635083</v>
      </c>
      <c r="F319">
        <f t="shared" si="56"/>
        <v>6.4292324180871692</v>
      </c>
      <c r="H319">
        <f t="shared" si="65"/>
        <v>-1.5287403179780057E-3</v>
      </c>
      <c r="I319">
        <f t="shared" si="66"/>
        <v>0</v>
      </c>
      <c r="J319">
        <f t="shared" si="67"/>
        <v>3.7942024586431922E-2</v>
      </c>
      <c r="K319">
        <f t="shared" si="68"/>
        <v>-1.5287403179780057E-3</v>
      </c>
      <c r="L319">
        <f t="shared" si="59"/>
        <v>3.9470764904409927E-2</v>
      </c>
      <c r="M319">
        <f t="shared" si="60"/>
        <v>1.5579412821391985E-3</v>
      </c>
      <c r="N319">
        <f t="shared" si="61"/>
        <v>6.5789271300448435</v>
      </c>
      <c r="O319">
        <f t="shared" si="62"/>
        <v>6.763789768671194E-2</v>
      </c>
      <c r="P319">
        <f t="shared" si="64"/>
        <v>7.539712910416239</v>
      </c>
      <c r="Q319">
        <f t="shared" si="63"/>
        <v>6.25E-2</v>
      </c>
      <c r="AA319">
        <f t="shared" si="57"/>
        <v>1.4400028110370358E-3</v>
      </c>
    </row>
    <row r="320" spans="1:27" x14ac:dyDescent="0.2">
      <c r="A320" s="1">
        <v>35445</v>
      </c>
      <c r="B320">
        <v>97.95</v>
      </c>
      <c r="C320">
        <v>92.4</v>
      </c>
      <c r="D320">
        <v>6.9089999999999998</v>
      </c>
      <c r="E320">
        <f t="shared" si="58"/>
        <v>4.7484826952526786</v>
      </c>
      <c r="F320">
        <f t="shared" si="56"/>
        <v>6.5175252679938742</v>
      </c>
      <c r="H320">
        <f t="shared" si="65"/>
        <v>-2.0414412575275875E-4</v>
      </c>
      <c r="I320">
        <f t="shared" si="66"/>
        <v>3.2573289902282365E-3</v>
      </c>
      <c r="J320">
        <f t="shared" si="67"/>
        <v>1.0235414534288445E-2</v>
      </c>
      <c r="K320">
        <f t="shared" si="68"/>
        <v>-3.4614731159809953E-3</v>
      </c>
      <c r="L320">
        <f t="shared" si="59"/>
        <v>1.369688765026944E-2</v>
      </c>
      <c r="M320">
        <f t="shared" si="60"/>
        <v>1.876047313041035E-4</v>
      </c>
      <c r="N320">
        <f t="shared" si="61"/>
        <v>6.815326985359806</v>
      </c>
      <c r="O320">
        <f t="shared" si="62"/>
        <v>8.774633671781969E-3</v>
      </c>
      <c r="P320">
        <f t="shared" si="64"/>
        <v>7.5136143968746181</v>
      </c>
      <c r="Q320">
        <f t="shared" si="63"/>
        <v>4.8999999999999157E-3</v>
      </c>
      <c r="AA320">
        <f t="shared" si="57"/>
        <v>1.2219349491415237E-4</v>
      </c>
    </row>
    <row r="321" spans="1:27" x14ac:dyDescent="0.2">
      <c r="A321" s="1">
        <v>35476</v>
      </c>
      <c r="B321">
        <v>97.91</v>
      </c>
      <c r="C321">
        <v>92.7</v>
      </c>
      <c r="D321">
        <v>7.3490000000000002</v>
      </c>
      <c r="E321">
        <f t="shared" si="58"/>
        <v>5.0693592220260584</v>
      </c>
      <c r="F321">
        <f t="shared" si="56"/>
        <v>6.9579440302318458</v>
      </c>
      <c r="H321">
        <f t="shared" si="65"/>
        <v>-4.0837161817264267E-4</v>
      </c>
      <c r="I321">
        <f t="shared" si="66"/>
        <v>3.2467532467532756E-3</v>
      </c>
      <c r="J321">
        <f t="shared" si="67"/>
        <v>6.3685048487480245E-2</v>
      </c>
      <c r="K321">
        <f t="shared" si="68"/>
        <v>-3.6551248649259183E-3</v>
      </c>
      <c r="L321">
        <f t="shared" si="59"/>
        <v>6.7340173352406163E-2</v>
      </c>
      <c r="M321">
        <f t="shared" si="60"/>
        <v>4.5346989471321134E-3</v>
      </c>
      <c r="N321">
        <f t="shared" si="61"/>
        <v>6.8837467423082268</v>
      </c>
      <c r="O321">
        <f t="shared" si="62"/>
        <v>0.21646059379280769</v>
      </c>
      <c r="P321">
        <f t="shared" si="64"/>
        <v>7.4861511980671365</v>
      </c>
      <c r="Q321">
        <f t="shared" si="63"/>
        <v>0.19360000000000036</v>
      </c>
      <c r="AA321">
        <f t="shared" si="57"/>
        <v>4.1712539556400521E-3</v>
      </c>
    </row>
    <row r="322" spans="1:27" x14ac:dyDescent="0.2">
      <c r="A322" s="1">
        <v>35504</v>
      </c>
      <c r="B322">
        <v>98.31</v>
      </c>
      <c r="C322">
        <v>92.9</v>
      </c>
      <c r="D322">
        <v>7.609</v>
      </c>
      <c r="E322">
        <f t="shared" si="58"/>
        <v>5.2386301495270065</v>
      </c>
      <c r="F322">
        <f t="shared" si="56"/>
        <v>7.1902766758213819</v>
      </c>
      <c r="H322">
        <f t="shared" si="65"/>
        <v>4.085384536819614E-3</v>
      </c>
      <c r="I322">
        <f t="shared" si="66"/>
        <v>2.1574973031284195E-3</v>
      </c>
      <c r="J322">
        <f t="shared" si="67"/>
        <v>3.5378963124234497E-2</v>
      </c>
      <c r="K322">
        <f t="shared" si="68"/>
        <v>1.9278872336911945E-3</v>
      </c>
      <c r="L322">
        <f t="shared" si="59"/>
        <v>3.3451075890543303E-2</v>
      </c>
      <c r="M322">
        <f t="shared" si="60"/>
        <v>1.1189744782348875E-3</v>
      </c>
      <c r="N322">
        <f t="shared" si="61"/>
        <v>7.363168043280397</v>
      </c>
      <c r="O322">
        <f t="shared" si="62"/>
        <v>6.0433350944588765E-2</v>
      </c>
      <c r="P322">
        <f t="shared" si="64"/>
        <v>7.5005836533913719</v>
      </c>
      <c r="Q322">
        <f t="shared" si="63"/>
        <v>6.7599999999999882E-2</v>
      </c>
      <c r="AA322">
        <f t="shared" si="57"/>
        <v>1.1512207796977581E-3</v>
      </c>
    </row>
    <row r="323" spans="1:27" x14ac:dyDescent="0.2">
      <c r="A323" s="1">
        <v>35535</v>
      </c>
      <c r="B323">
        <v>98.8</v>
      </c>
      <c r="C323">
        <v>93</v>
      </c>
      <c r="D323">
        <v>7.6989999999999998</v>
      </c>
      <c r="E323">
        <f t="shared" si="58"/>
        <v>5.2799822151532672</v>
      </c>
      <c r="F323">
        <f t="shared" si="56"/>
        <v>7.2470344129554656</v>
      </c>
      <c r="H323">
        <f t="shared" si="65"/>
        <v>4.9842335469432175E-3</v>
      </c>
      <c r="I323">
        <f t="shared" si="66"/>
        <v>1.0764262648008671E-3</v>
      </c>
      <c r="J323">
        <f t="shared" si="67"/>
        <v>1.1828098304639267E-2</v>
      </c>
      <c r="K323">
        <f t="shared" si="68"/>
        <v>3.9078072821423504E-3</v>
      </c>
      <c r="L323">
        <f t="shared" si="59"/>
        <v>7.920291022496917E-3</v>
      </c>
      <c r="M323">
        <f t="shared" si="60"/>
        <v>6.2731009881045261E-5</v>
      </c>
      <c r="N323">
        <f t="shared" si="61"/>
        <v>7.638734505609821</v>
      </c>
      <c r="O323">
        <f t="shared" si="62"/>
        <v>3.6319298140926734E-3</v>
      </c>
      <c r="P323">
        <f t="shared" si="64"/>
        <v>7.5298944888124124</v>
      </c>
      <c r="Q323">
        <f t="shared" si="63"/>
        <v>8.0999999999999753E-3</v>
      </c>
      <c r="AA323">
        <f t="shared" si="57"/>
        <v>9.1117792892780419E-5</v>
      </c>
    </row>
    <row r="324" spans="1:27" x14ac:dyDescent="0.2">
      <c r="A324" s="1">
        <v>35565</v>
      </c>
      <c r="B324">
        <v>98.81</v>
      </c>
      <c r="C324">
        <v>93</v>
      </c>
      <c r="D324">
        <v>7.6580000000000004</v>
      </c>
      <c r="E324">
        <f t="shared" si="58"/>
        <v>5.2513328610464525</v>
      </c>
      <c r="F324">
        <f t="shared" si="56"/>
        <v>7.2077117700637592</v>
      </c>
      <c r="H324">
        <f t="shared" si="65"/>
        <v>1.0121457489886687E-4</v>
      </c>
      <c r="I324">
        <f t="shared" si="66"/>
        <v>0</v>
      </c>
      <c r="J324">
        <f t="shared" si="67"/>
        <v>-5.3253669307701257E-3</v>
      </c>
      <c r="K324">
        <f t="shared" si="68"/>
        <v>1.0121457489886687E-4</v>
      </c>
      <c r="L324">
        <f t="shared" si="59"/>
        <v>-5.4265815056689926E-3</v>
      </c>
      <c r="M324">
        <f t="shared" si="60"/>
        <v>2.9447786837668752E-5</v>
      </c>
      <c r="N324">
        <f t="shared" si="61"/>
        <v>7.6997792510121466</v>
      </c>
      <c r="O324">
        <f t="shared" si="62"/>
        <v>1.7455058151359185E-3</v>
      </c>
      <c r="P324">
        <f t="shared" si="64"/>
        <v>7.5306566238821313</v>
      </c>
      <c r="Q324">
        <f t="shared" si="63"/>
        <v>1.6809999999999575E-3</v>
      </c>
      <c r="AA324">
        <f t="shared" si="57"/>
        <v>3.6071571905482845E-5</v>
      </c>
    </row>
    <row r="325" spans="1:27" x14ac:dyDescent="0.2">
      <c r="A325" s="1">
        <v>35596</v>
      </c>
      <c r="B325">
        <v>98.94</v>
      </c>
      <c r="C325">
        <v>93.1</v>
      </c>
      <c r="D325">
        <v>7.8</v>
      </c>
      <c r="E325">
        <f t="shared" si="58"/>
        <v>5.3474226804123699</v>
      </c>
      <c r="F325">
        <f t="shared" si="56"/>
        <v>7.3395997574287444</v>
      </c>
      <c r="H325">
        <f t="shared" si="65"/>
        <v>1.3156563100900076E-3</v>
      </c>
      <c r="I325">
        <f t="shared" si="66"/>
        <v>1.0752688172042113E-3</v>
      </c>
      <c r="J325">
        <f t="shared" si="67"/>
        <v>1.8542700443979987E-2</v>
      </c>
      <c r="K325">
        <f t="shared" si="68"/>
        <v>2.4038749288579631E-4</v>
      </c>
      <c r="L325">
        <f t="shared" si="59"/>
        <v>1.8302312951094191E-2</v>
      </c>
      <c r="M325">
        <f t="shared" si="60"/>
        <v>3.3497465935979016E-4</v>
      </c>
      <c r="N325">
        <f t="shared" si="61"/>
        <v>7.6598408874205202</v>
      </c>
      <c r="O325">
        <f t="shared" si="62"/>
        <v>1.9644576839067254E-2</v>
      </c>
      <c r="P325">
        <f t="shared" si="64"/>
        <v>7.53246689954773</v>
      </c>
      <c r="Q325">
        <f t="shared" si="63"/>
        <v>2.0163999999999845E-2</v>
      </c>
      <c r="AA325">
        <f t="shared" si="57"/>
        <v>3.1696594588261713E-4</v>
      </c>
    </row>
    <row r="326" spans="1:27" x14ac:dyDescent="0.2">
      <c r="A326" s="1">
        <v>35626</v>
      </c>
      <c r="B326">
        <v>98.75</v>
      </c>
      <c r="C326">
        <v>93.2</v>
      </c>
      <c r="D326">
        <v>7.7249999999999996</v>
      </c>
      <c r="E326">
        <f t="shared" si="58"/>
        <v>5.3118943942133807</v>
      </c>
      <c r="F326">
        <f t="shared" si="56"/>
        <v>7.2908354430379747</v>
      </c>
      <c r="H326">
        <f t="shared" si="65"/>
        <v>-1.9203557711744423E-3</v>
      </c>
      <c r="I326">
        <f t="shared" si="66"/>
        <v>1.0741138560688146E-3</v>
      </c>
      <c r="J326">
        <f t="shared" si="67"/>
        <v>-9.6153846153846922E-3</v>
      </c>
      <c r="K326">
        <f t="shared" si="68"/>
        <v>-2.9944696272432569E-3</v>
      </c>
      <c r="L326">
        <f t="shared" si="59"/>
        <v>-6.6209149881414353E-3</v>
      </c>
      <c r="M326">
        <f t="shared" si="60"/>
        <v>4.3836515280195904E-5</v>
      </c>
      <c r="N326">
        <f t="shared" si="61"/>
        <v>7.7766431369075022</v>
      </c>
      <c r="O326">
        <f t="shared" si="62"/>
        <v>2.6670135896470523E-3</v>
      </c>
      <c r="P326">
        <f t="shared" si="64"/>
        <v>7.509911156198819</v>
      </c>
      <c r="Q326">
        <f t="shared" si="63"/>
        <v>5.6250000000000267E-3</v>
      </c>
      <c r="AA326">
        <f t="shared" si="57"/>
        <v>8.0877879681032084E-5</v>
      </c>
    </row>
    <row r="327" spans="1:27" x14ac:dyDescent="0.2">
      <c r="A327" s="1">
        <v>35657</v>
      </c>
      <c r="B327">
        <v>98.81</v>
      </c>
      <c r="C327">
        <v>93.4</v>
      </c>
      <c r="D327">
        <v>7.9039999999999999</v>
      </c>
      <c r="E327">
        <f t="shared" si="58"/>
        <v>5.4433347694709902</v>
      </c>
      <c r="F327">
        <f t="shared" si="56"/>
        <v>7.4712438012346931</v>
      </c>
      <c r="H327">
        <f t="shared" si="65"/>
        <v>6.0759493670881071E-4</v>
      </c>
      <c r="I327">
        <f t="shared" si="66"/>
        <v>2.1459227467810482E-3</v>
      </c>
      <c r="J327">
        <f t="shared" si="67"/>
        <v>2.3171521035598719E-2</v>
      </c>
      <c r="K327">
        <f t="shared" si="68"/>
        <v>-1.5383278100722375E-3</v>
      </c>
      <c r="L327">
        <f t="shared" si="59"/>
        <v>2.4709848845670956E-2</v>
      </c>
      <c r="M327">
        <f t="shared" si="60"/>
        <v>6.1057662997590634E-4</v>
      </c>
      <c r="N327">
        <f t="shared" si="61"/>
        <v>7.7131164176671918</v>
      </c>
      <c r="O327">
        <f t="shared" si="62"/>
        <v>3.643654200420593E-2</v>
      </c>
      <c r="P327">
        <f t="shared" si="64"/>
        <v>7.4983584510160668</v>
      </c>
      <c r="Q327">
        <f t="shared" si="63"/>
        <v>3.2041000000000097E-2</v>
      </c>
      <c r="AA327">
        <f t="shared" si="57"/>
        <v>5.3735413143486243E-4</v>
      </c>
    </row>
    <row r="328" spans="1:27" x14ac:dyDescent="0.2">
      <c r="A328" s="1">
        <v>35688</v>
      </c>
      <c r="B328">
        <v>99.73</v>
      </c>
      <c r="C328">
        <v>93.6</v>
      </c>
      <c r="D328">
        <v>7.7984999999999998</v>
      </c>
      <c r="E328">
        <f t="shared" si="58"/>
        <v>5.3325292002692972</v>
      </c>
      <c r="F328">
        <f t="shared" si="56"/>
        <v>7.3191577258598208</v>
      </c>
      <c r="H328">
        <f t="shared" si="65"/>
        <v>9.3107985021758655E-3</v>
      </c>
      <c r="I328">
        <f t="shared" si="66"/>
        <v>2.1413276231261325E-3</v>
      </c>
      <c r="J328">
        <f t="shared" si="67"/>
        <v>-1.3347672064777383E-2</v>
      </c>
      <c r="K328">
        <f t="shared" si="68"/>
        <v>7.169470879049733E-3</v>
      </c>
      <c r="L328">
        <f t="shared" si="59"/>
        <v>-2.0517142943827116E-2</v>
      </c>
      <c r="M328">
        <f t="shared" si="60"/>
        <v>4.2095315457743479E-4</v>
      </c>
      <c r="N328">
        <f t="shared" si="61"/>
        <v>7.960667497828009</v>
      </c>
      <c r="O328">
        <f t="shared" si="62"/>
        <v>2.6298297351797371E-2</v>
      </c>
      <c r="P328">
        <f t="shared" si="64"/>
        <v>7.5521177135713033</v>
      </c>
      <c r="Q328">
        <f t="shared" si="63"/>
        <v>1.1130250000000031E-2</v>
      </c>
      <c r="AA328">
        <f t="shared" si="57"/>
        <v>2.8909595607319979E-4</v>
      </c>
    </row>
    <row r="329" spans="1:27" x14ac:dyDescent="0.2">
      <c r="A329" s="1">
        <v>35718</v>
      </c>
      <c r="B329">
        <v>99.8</v>
      </c>
      <c r="C329">
        <v>93.8</v>
      </c>
      <c r="D329">
        <v>7.577</v>
      </c>
      <c r="E329">
        <f t="shared" si="58"/>
        <v>5.1884987975951899</v>
      </c>
      <c r="F329">
        <f t="shared" ref="F329:F392" si="69">C329*D329/B329</f>
        <v>7.1214689378757514</v>
      </c>
      <c r="H329">
        <f t="shared" si="65"/>
        <v>7.0189511681539862E-4</v>
      </c>
      <c r="I329">
        <f t="shared" si="66"/>
        <v>2.1367521367521292E-3</v>
      </c>
      <c r="J329">
        <f t="shared" si="67"/>
        <v>-2.8402897993203835E-2</v>
      </c>
      <c r="K329">
        <f t="shared" si="68"/>
        <v>-1.4348570199367305E-3</v>
      </c>
      <c r="L329">
        <f t="shared" si="59"/>
        <v>-2.6968040973267104E-2</v>
      </c>
      <c r="M329">
        <f t="shared" si="60"/>
        <v>7.2727523393581331E-4</v>
      </c>
      <c r="N329">
        <f t="shared" si="61"/>
        <v>7.7873102675300228</v>
      </c>
      <c r="O329">
        <f t="shared" si="62"/>
        <v>4.423040862854976E-2</v>
      </c>
      <c r="P329">
        <f t="shared" si="64"/>
        <v>7.5412815044545969</v>
      </c>
      <c r="Q329">
        <f t="shared" si="63"/>
        <v>4.9062249999999918E-2</v>
      </c>
      <c r="AA329">
        <f t="shared" ref="AA329:AA392" si="70">(J329-0.000638-0.420833*K329)^2</f>
        <v>8.0866654119918918E-4</v>
      </c>
    </row>
    <row r="330" spans="1:27" x14ac:dyDescent="0.2">
      <c r="A330" s="1">
        <v>35749</v>
      </c>
      <c r="B330">
        <v>99.63</v>
      </c>
      <c r="C330">
        <v>93.8</v>
      </c>
      <c r="D330">
        <v>7.4809999999999999</v>
      </c>
      <c r="E330">
        <f t="shared" ref="E330:E393" si="71">C330*D330/B330/$F$8*$E$8</f>
        <v>5.1315019572417944</v>
      </c>
      <c r="F330">
        <f t="shared" si="69"/>
        <v>7.0432379805279535</v>
      </c>
      <c r="H330">
        <f t="shared" si="65"/>
        <v>-1.7034068136272396E-3</v>
      </c>
      <c r="I330">
        <f t="shared" si="66"/>
        <v>0</v>
      </c>
      <c r="J330">
        <f t="shared" si="67"/>
        <v>-1.2669922132770184E-2</v>
      </c>
      <c r="K330">
        <f t="shared" si="68"/>
        <v>-1.7034068136272396E-3</v>
      </c>
      <c r="L330">
        <f t="shared" ref="L330:L393" si="72">J330-K330</f>
        <v>-1.0966515319142944E-2</v>
      </c>
      <c r="M330">
        <f t="shared" ref="M330:M393" si="73">(J330-K330)^2</f>
        <v>1.2026445824499688E-4</v>
      </c>
      <c r="N330">
        <f t="shared" ref="N330:N393" si="74">D329*(1+K330)</f>
        <v>7.5640932865731463</v>
      </c>
      <c r="O330">
        <f t="shared" ref="O330:O393" si="75">(D330-N330)^2</f>
        <v>6.9044942735270332E-3</v>
      </c>
      <c r="P330">
        <f t="shared" si="64"/>
        <v>7.5284356341564278</v>
      </c>
      <c r="Q330">
        <f t="shared" ref="Q330:Q393" si="76">(D330-D329)^2</f>
        <v>9.2160000000000158E-3</v>
      </c>
      <c r="AA330">
        <f t="shared" si="70"/>
        <v>1.5853510249914398E-4</v>
      </c>
    </row>
    <row r="331" spans="1:27" x14ac:dyDescent="0.2">
      <c r="A331" s="1">
        <v>35779</v>
      </c>
      <c r="B331">
        <v>99.58</v>
      </c>
      <c r="C331">
        <v>93.7</v>
      </c>
      <c r="D331">
        <v>7.8128000000000002</v>
      </c>
      <c r="E331">
        <f t="shared" si="71"/>
        <v>5.3560708346483805</v>
      </c>
      <c r="F331">
        <f t="shared" si="69"/>
        <v>7.3514697730467979</v>
      </c>
      <c r="H331">
        <f t="shared" si="65"/>
        <v>-5.0185687042048066E-4</v>
      </c>
      <c r="I331">
        <f t="shared" si="66"/>
        <v>-1.0660980810234255E-3</v>
      </c>
      <c r="J331">
        <f t="shared" si="67"/>
        <v>4.4352359310252609E-2</v>
      </c>
      <c r="K331">
        <f t="shared" si="68"/>
        <v>5.6424121060294485E-4</v>
      </c>
      <c r="L331">
        <f t="shared" si="72"/>
        <v>4.3788118099649664E-2</v>
      </c>
      <c r="M331">
        <f t="shared" si="73"/>
        <v>1.9173992867088665E-3</v>
      </c>
      <c r="N331">
        <f t="shared" si="74"/>
        <v>7.4852210884965196</v>
      </c>
      <c r="O331">
        <f t="shared" si="75"/>
        <v>0.10730794326180519</v>
      </c>
      <c r="P331">
        <f t="shared" ref="P331:P394" si="77">P330*(1+K331)</f>
        <v>7.5326834877925899</v>
      </c>
      <c r="Q331">
        <f t="shared" si="76"/>
        <v>0.11009124000000022</v>
      </c>
      <c r="AA331">
        <f t="shared" si="70"/>
        <v>1.8902415282727497E-3</v>
      </c>
    </row>
    <row r="332" spans="1:27" x14ac:dyDescent="0.2">
      <c r="A332" s="1">
        <v>35810</v>
      </c>
      <c r="B332">
        <v>98.63</v>
      </c>
      <c r="C332">
        <v>93.8</v>
      </c>
      <c r="D332">
        <v>7.9885000000000002</v>
      </c>
      <c r="E332">
        <f t="shared" si="71"/>
        <v>5.5351727669066202</v>
      </c>
      <c r="F332">
        <f t="shared" si="69"/>
        <v>7.5972959545777146</v>
      </c>
      <c r="H332">
        <f t="shared" si="65"/>
        <v>-9.5400682868046482E-3</v>
      </c>
      <c r="I332">
        <f t="shared" si="66"/>
        <v>1.0672358591248265E-3</v>
      </c>
      <c r="J332">
        <f t="shared" si="67"/>
        <v>2.2488736432521028E-2</v>
      </c>
      <c r="K332">
        <f t="shared" si="68"/>
        <v>-1.0607304145929475E-2</v>
      </c>
      <c r="L332">
        <f t="shared" si="72"/>
        <v>3.3096040578450503E-2</v>
      </c>
      <c r="M332">
        <f t="shared" si="73"/>
        <v>1.0953479019704423E-3</v>
      </c>
      <c r="N332">
        <f t="shared" si="74"/>
        <v>7.7299272541686825</v>
      </c>
      <c r="O332">
        <f t="shared" si="75"/>
        <v>6.6859864886747181E-2</v>
      </c>
      <c r="P332">
        <f t="shared" si="77"/>
        <v>7.4527820230025528</v>
      </c>
      <c r="Q332">
        <f t="shared" si="76"/>
        <v>3.087048999999999E-2</v>
      </c>
      <c r="AA332">
        <f t="shared" si="70"/>
        <v>6.9246028139078025E-4</v>
      </c>
    </row>
    <row r="333" spans="1:27" x14ac:dyDescent="0.2">
      <c r="A333" s="1">
        <v>35841</v>
      </c>
      <c r="B333">
        <v>98.5</v>
      </c>
      <c r="C333">
        <v>94</v>
      </c>
      <c r="D333">
        <v>8.1209000000000007</v>
      </c>
      <c r="E333">
        <f t="shared" si="71"/>
        <v>5.6463516461203778</v>
      </c>
      <c r="F333">
        <f t="shared" si="69"/>
        <v>7.7498944162436558</v>
      </c>
      <c r="H333">
        <f t="shared" si="65"/>
        <v>-1.3180573861907297E-3</v>
      </c>
      <c r="I333">
        <f t="shared" si="66"/>
        <v>2.132196162046851E-3</v>
      </c>
      <c r="J333">
        <f t="shared" si="67"/>
        <v>1.6573824873255427E-2</v>
      </c>
      <c r="K333">
        <f t="shared" si="68"/>
        <v>-3.4502535482375807E-3</v>
      </c>
      <c r="L333">
        <f t="shared" si="72"/>
        <v>2.0024078421493008E-2</v>
      </c>
      <c r="M333">
        <f t="shared" si="73"/>
        <v>4.0096371663010189E-4</v>
      </c>
      <c r="N333">
        <f t="shared" si="74"/>
        <v>7.960937649529904</v>
      </c>
      <c r="O333">
        <f t="shared" si="75"/>
        <v>2.5587953567918032E-2</v>
      </c>
      <c r="P333">
        <f t="shared" si="77"/>
        <v>7.4270680353834466</v>
      </c>
      <c r="Q333">
        <f t="shared" si="76"/>
        <v>1.7529760000000137E-2</v>
      </c>
      <c r="AA333">
        <f t="shared" si="70"/>
        <v>3.0233577748795334E-4</v>
      </c>
    </row>
    <row r="334" spans="1:27" x14ac:dyDescent="0.2">
      <c r="A334" s="1">
        <v>35869</v>
      </c>
      <c r="B334">
        <v>98.65</v>
      </c>
      <c r="C334">
        <v>94.2</v>
      </c>
      <c r="D334">
        <v>8.0176999999999996</v>
      </c>
      <c r="E334">
        <f t="shared" si="71"/>
        <v>5.5779645702700735</v>
      </c>
      <c r="F334">
        <f t="shared" si="69"/>
        <v>7.6560298023314743</v>
      </c>
      <c r="H334">
        <f t="shared" si="65"/>
        <v>1.5228426395939021E-3</v>
      </c>
      <c r="I334">
        <f t="shared" si="66"/>
        <v>2.1276595744681437E-3</v>
      </c>
      <c r="J334">
        <f t="shared" si="67"/>
        <v>-1.2707951089165115E-2</v>
      </c>
      <c r="K334">
        <f t="shared" si="68"/>
        <v>-6.048169348742416E-4</v>
      </c>
      <c r="L334">
        <f t="shared" si="72"/>
        <v>-1.2103134154290873E-2</v>
      </c>
      <c r="M334">
        <f t="shared" si="73"/>
        <v>1.4648585635676224E-4</v>
      </c>
      <c r="N334">
        <f t="shared" si="74"/>
        <v>8.1159883421535799</v>
      </c>
      <c r="O334">
        <f t="shared" si="75"/>
        <v>9.6605982032992675E-3</v>
      </c>
      <c r="P334">
        <f t="shared" si="77"/>
        <v>7.4225760188591838</v>
      </c>
      <c r="Q334">
        <f t="shared" si="76"/>
        <v>1.065024000000022E-2</v>
      </c>
      <c r="AA334">
        <f t="shared" si="70"/>
        <v>1.7138538664205588E-4</v>
      </c>
    </row>
    <row r="335" spans="1:27" x14ac:dyDescent="0.2">
      <c r="A335" s="1">
        <v>35900</v>
      </c>
      <c r="B335">
        <v>98.94</v>
      </c>
      <c r="C335">
        <v>94.4</v>
      </c>
      <c r="D335">
        <v>7.8760000000000003</v>
      </c>
      <c r="E335">
        <f t="shared" si="71"/>
        <v>5.474921944035346</v>
      </c>
      <c r="F335">
        <f t="shared" si="69"/>
        <v>7.5145987467151816</v>
      </c>
      <c r="H335">
        <f t="shared" si="65"/>
        <v>2.9396857577292934E-3</v>
      </c>
      <c r="I335">
        <f t="shared" si="66"/>
        <v>2.1231422505307851E-3</v>
      </c>
      <c r="J335">
        <f t="shared" si="67"/>
        <v>-1.7673397607792629E-2</v>
      </c>
      <c r="K335">
        <f t="shared" si="68"/>
        <v>8.1654350719850832E-4</v>
      </c>
      <c r="L335">
        <f t="shared" si="72"/>
        <v>-1.8489941114991137E-2</v>
      </c>
      <c r="M335">
        <f t="shared" si="73"/>
        <v>3.4187792243583971E-4</v>
      </c>
      <c r="N335">
        <f t="shared" si="74"/>
        <v>8.0242468008776644</v>
      </c>
      <c r="O335">
        <f t="shared" si="75"/>
        <v>2.197711397046178E-2</v>
      </c>
      <c r="P335">
        <f t="shared" si="77"/>
        <v>7.428636875114071</v>
      </c>
      <c r="Q335">
        <f t="shared" si="76"/>
        <v>2.0078889999999794E-2</v>
      </c>
      <c r="AA335">
        <f t="shared" si="70"/>
        <v>3.4800999735738953E-4</v>
      </c>
    </row>
    <row r="336" spans="1:27" x14ac:dyDescent="0.2">
      <c r="A336" s="1">
        <v>35930</v>
      </c>
      <c r="B336">
        <v>99.11</v>
      </c>
      <c r="C336">
        <v>94.5</v>
      </c>
      <c r="D336">
        <v>7.6135999999999999</v>
      </c>
      <c r="E336">
        <f t="shared" si="71"/>
        <v>5.2890360205831897</v>
      </c>
      <c r="F336">
        <f t="shared" si="69"/>
        <v>7.2594612047220259</v>
      </c>
      <c r="H336">
        <f t="shared" si="65"/>
        <v>1.7182130584192379E-3</v>
      </c>
      <c r="I336">
        <f t="shared" si="66"/>
        <v>1.0593220338981357E-3</v>
      </c>
      <c r="J336">
        <f t="shared" si="67"/>
        <v>-3.3316404266125033E-2</v>
      </c>
      <c r="K336">
        <f t="shared" si="68"/>
        <v>6.5889102452110215E-4</v>
      </c>
      <c r="L336">
        <f t="shared" si="72"/>
        <v>-3.3975295290646135E-2</v>
      </c>
      <c r="M336">
        <f t="shared" si="73"/>
        <v>1.1543206900866015E-3</v>
      </c>
      <c r="N336">
        <f t="shared" si="74"/>
        <v>7.8811894257091284</v>
      </c>
      <c r="O336">
        <f t="shared" si="75"/>
        <v>7.1604100751341188E-2</v>
      </c>
      <c r="P336">
        <f t="shared" si="77"/>
        <v>7.4335315372755097</v>
      </c>
      <c r="Q336">
        <f t="shared" si="76"/>
        <v>6.8853760000000222E-2</v>
      </c>
      <c r="AA336">
        <f t="shared" si="70"/>
        <v>1.1718084190093943E-3</v>
      </c>
    </row>
    <row r="337" spans="1:27" x14ac:dyDescent="0.2">
      <c r="A337" s="1">
        <v>35961</v>
      </c>
      <c r="B337">
        <v>98.9</v>
      </c>
      <c r="C337">
        <v>94.7</v>
      </c>
      <c r="D337">
        <v>7.9749999999999996</v>
      </c>
      <c r="E337">
        <f t="shared" si="71"/>
        <v>5.5636079011989015</v>
      </c>
      <c r="F337">
        <f t="shared" si="69"/>
        <v>7.6363245702730023</v>
      </c>
      <c r="H337">
        <f t="shared" si="65"/>
        <v>-2.1188578347289821E-3</v>
      </c>
      <c r="I337">
        <f t="shared" si="66"/>
        <v>2.1164021164021829E-3</v>
      </c>
      <c r="J337">
        <f t="shared" si="67"/>
        <v>4.7467689397919566E-2</v>
      </c>
      <c r="K337">
        <f t="shared" si="68"/>
        <v>-4.235259951131165E-3</v>
      </c>
      <c r="L337">
        <f t="shared" si="72"/>
        <v>5.1702949349050731E-2</v>
      </c>
      <c r="M337">
        <f t="shared" si="73"/>
        <v>2.6731949713905052E-3</v>
      </c>
      <c r="N337">
        <f t="shared" si="74"/>
        <v>7.5813544248360678</v>
      </c>
      <c r="O337">
        <f t="shared" si="75"/>
        <v>0.1549568388461427</v>
      </c>
      <c r="P337">
        <f t="shared" si="77"/>
        <v>7.4020485988602163</v>
      </c>
      <c r="Q337">
        <f t="shared" si="76"/>
        <v>0.1306099599999998</v>
      </c>
      <c r="AA337">
        <f t="shared" si="70"/>
        <v>2.3631291251942593E-3</v>
      </c>
    </row>
    <row r="338" spans="1:27" x14ac:dyDescent="0.2">
      <c r="A338" s="1">
        <v>35991</v>
      </c>
      <c r="B338">
        <v>98.68</v>
      </c>
      <c r="C338">
        <v>94.8</v>
      </c>
      <c r="D338">
        <v>8.0709999999999997</v>
      </c>
      <c r="E338">
        <f t="shared" si="71"/>
        <v>5.6490924199432495</v>
      </c>
      <c r="F338">
        <f t="shared" si="69"/>
        <v>7.7536562626672056</v>
      </c>
      <c r="H338">
        <f t="shared" si="65"/>
        <v>-2.2244691607684608E-3</v>
      </c>
      <c r="I338">
        <f t="shared" si="66"/>
        <v>1.0559662090812161E-3</v>
      </c>
      <c r="J338">
        <f t="shared" si="67"/>
        <v>1.2037617554858882E-2</v>
      </c>
      <c r="K338">
        <f t="shared" si="68"/>
        <v>-3.2804353698496769E-3</v>
      </c>
      <c r="L338">
        <f t="shared" si="72"/>
        <v>1.5318052924708558E-2</v>
      </c>
      <c r="M338">
        <f t="shared" si="73"/>
        <v>2.3464274540417241E-4</v>
      </c>
      <c r="N338">
        <f t="shared" si="74"/>
        <v>7.9488385279254485</v>
      </c>
      <c r="O338">
        <f t="shared" si="75"/>
        <v>1.4923425259421351E-2</v>
      </c>
      <c r="P338">
        <f t="shared" si="77"/>
        <v>7.3777666568271689</v>
      </c>
      <c r="Q338">
        <f t="shared" si="76"/>
        <v>9.2160000000000158E-3</v>
      </c>
      <c r="AA338">
        <f t="shared" si="70"/>
        <v>1.6333179982636414E-4</v>
      </c>
    </row>
    <row r="339" spans="1:27" x14ac:dyDescent="0.2">
      <c r="A339" s="1">
        <v>36022</v>
      </c>
      <c r="B339">
        <v>98.17</v>
      </c>
      <c r="C339">
        <v>94.9</v>
      </c>
      <c r="D339">
        <v>8.0850000000000009</v>
      </c>
      <c r="E339">
        <f t="shared" si="71"/>
        <v>5.6942900071304887</v>
      </c>
      <c r="F339">
        <f t="shared" si="69"/>
        <v>7.8156921666496908</v>
      </c>
      <c r="H339">
        <f t="shared" si="65"/>
        <v>-5.1682205107418389E-3</v>
      </c>
      <c r="I339">
        <f t="shared" si="66"/>
        <v>1.0548523206752591E-3</v>
      </c>
      <c r="J339">
        <f t="shared" si="67"/>
        <v>1.7346053772768766E-3</v>
      </c>
      <c r="K339">
        <f t="shared" si="68"/>
        <v>-6.223072831417098E-3</v>
      </c>
      <c r="L339">
        <f t="shared" si="72"/>
        <v>7.9576782086939746E-3</v>
      </c>
      <c r="M339">
        <f t="shared" si="73"/>
        <v>6.332464247312294E-5</v>
      </c>
      <c r="N339">
        <f t="shared" si="74"/>
        <v>8.0207735791776322</v>
      </c>
      <c r="O339">
        <f t="shared" si="75"/>
        <v>4.1250331316519864E-3</v>
      </c>
      <c r="P339">
        <f t="shared" si="77"/>
        <v>7.3318542775885325</v>
      </c>
      <c r="Q339">
        <f t="shared" si="76"/>
        <v>1.9600000000003144E-4</v>
      </c>
      <c r="AA339">
        <f t="shared" si="70"/>
        <v>1.3804790041219608E-5</v>
      </c>
    </row>
    <row r="340" spans="1:27" x14ac:dyDescent="0.2">
      <c r="A340" s="1">
        <v>36053</v>
      </c>
      <c r="B340">
        <v>98.57</v>
      </c>
      <c r="C340">
        <v>95</v>
      </c>
      <c r="D340">
        <v>7.9279999999999999</v>
      </c>
      <c r="E340">
        <f t="shared" si="71"/>
        <v>5.5669154625429345</v>
      </c>
      <c r="F340">
        <f t="shared" si="69"/>
        <v>7.6408643603530484</v>
      </c>
      <c r="H340">
        <f t="shared" si="65"/>
        <v>4.074564530915703E-3</v>
      </c>
      <c r="I340">
        <f t="shared" si="66"/>
        <v>1.0537407797681642E-3</v>
      </c>
      <c r="J340">
        <f t="shared" si="67"/>
        <v>-1.9418676561533843E-2</v>
      </c>
      <c r="K340">
        <f t="shared" si="68"/>
        <v>3.0208237511475389E-3</v>
      </c>
      <c r="L340">
        <f t="shared" si="72"/>
        <v>-2.2439500312681382E-2</v>
      </c>
      <c r="M340">
        <f t="shared" si="73"/>
        <v>5.0353117428282785E-4</v>
      </c>
      <c r="N340">
        <f t="shared" si="74"/>
        <v>8.1094233600280283</v>
      </c>
      <c r="O340">
        <f t="shared" si="75"/>
        <v>3.2914435563859611E-2</v>
      </c>
      <c r="P340">
        <f t="shared" si="77"/>
        <v>7.3540025171302243</v>
      </c>
      <c r="Q340">
        <f t="shared" si="76"/>
        <v>2.4649000000000289E-2</v>
      </c>
      <c r="AA340">
        <f t="shared" si="70"/>
        <v>4.5488097700553638E-4</v>
      </c>
    </row>
    <row r="341" spans="1:27" x14ac:dyDescent="0.2">
      <c r="A341" s="1">
        <v>36083</v>
      </c>
      <c r="B341">
        <v>98.78</v>
      </c>
      <c r="C341">
        <v>95.2</v>
      </c>
      <c r="D341">
        <v>7.9335000000000004</v>
      </c>
      <c r="E341">
        <f t="shared" si="71"/>
        <v>5.570637375987042</v>
      </c>
      <c r="F341">
        <f t="shared" si="69"/>
        <v>7.6459728690018229</v>
      </c>
      <c r="H341">
        <f t="shared" si="65"/>
        <v>2.13046565892272E-3</v>
      </c>
      <c r="I341">
        <f t="shared" si="66"/>
        <v>2.1052631578948322E-3</v>
      </c>
      <c r="J341">
        <f t="shared" si="67"/>
        <v>6.9374369323926821E-4</v>
      </c>
      <c r="K341">
        <f t="shared" si="68"/>
        <v>2.5202501027887791E-5</v>
      </c>
      <c r="L341">
        <f t="shared" si="72"/>
        <v>6.6854119221138042E-4</v>
      </c>
      <c r="M341">
        <f t="shared" si="73"/>
        <v>4.4694732568341392E-7</v>
      </c>
      <c r="N341">
        <f t="shared" si="74"/>
        <v>7.9281998054281493</v>
      </c>
      <c r="O341">
        <f t="shared" si="75"/>
        <v>2.809206249948048E-5</v>
      </c>
      <c r="P341">
        <f t="shared" si="77"/>
        <v>7.3541878563862211</v>
      </c>
      <c r="Q341">
        <f t="shared" si="76"/>
        <v>3.025000000000555E-5</v>
      </c>
      <c r="AA341">
        <f t="shared" si="70"/>
        <v>2.0374073684593124E-9</v>
      </c>
    </row>
    <row r="342" spans="1:27" x14ac:dyDescent="0.2">
      <c r="A342" s="1">
        <v>36114</v>
      </c>
      <c r="B342">
        <v>98.53</v>
      </c>
      <c r="C342">
        <v>95.2</v>
      </c>
      <c r="D342">
        <v>7.9836999999999998</v>
      </c>
      <c r="E342">
        <f t="shared" si="71"/>
        <v>5.6201099360600821</v>
      </c>
      <c r="F342">
        <f t="shared" si="69"/>
        <v>7.7138763828275652</v>
      </c>
      <c r="H342">
        <f t="shared" si="65"/>
        <v>-2.5308766956874118E-3</v>
      </c>
      <c r="I342">
        <f t="shared" si="66"/>
        <v>0</v>
      </c>
      <c r="J342">
        <f t="shared" si="67"/>
        <v>6.3275981597024078E-3</v>
      </c>
      <c r="K342">
        <f t="shared" si="68"/>
        <v>-2.5308766956874118E-3</v>
      </c>
      <c r="L342">
        <f t="shared" si="72"/>
        <v>8.8584748553898196E-3</v>
      </c>
      <c r="M342">
        <f t="shared" si="73"/>
        <v>7.8472576763573686E-5</v>
      </c>
      <c r="N342">
        <f t="shared" si="74"/>
        <v>7.9134212897347647</v>
      </c>
      <c r="O342">
        <f t="shared" si="75"/>
        <v>4.9390971165448666E-3</v>
      </c>
      <c r="P342">
        <f t="shared" si="77"/>
        <v>7.3355753137247861</v>
      </c>
      <c r="Q342">
        <f t="shared" si="76"/>
        <v>2.5200399999999352E-3</v>
      </c>
      <c r="AA342">
        <f t="shared" si="70"/>
        <v>4.5625628846223525E-5</v>
      </c>
    </row>
    <row r="343" spans="1:27" x14ac:dyDescent="0.2">
      <c r="A343" s="1">
        <v>36144</v>
      </c>
      <c r="B343">
        <v>98.37</v>
      </c>
      <c r="C343">
        <v>95.2</v>
      </c>
      <c r="D343">
        <v>8.0465</v>
      </c>
      <c r="E343">
        <f t="shared" si="71"/>
        <v>5.6735309545593156</v>
      </c>
      <c r="F343">
        <f t="shared" si="69"/>
        <v>7.7871993493951406</v>
      </c>
      <c r="H343">
        <f t="shared" si="65"/>
        <v>-1.6238709022632358E-3</v>
      </c>
      <c r="I343">
        <f t="shared" si="66"/>
        <v>0</v>
      </c>
      <c r="J343">
        <f t="shared" si="67"/>
        <v>7.8660270300738855E-3</v>
      </c>
      <c r="K343">
        <f t="shared" si="68"/>
        <v>-1.6238709022632358E-3</v>
      </c>
      <c r="L343">
        <f t="shared" si="72"/>
        <v>9.4898979323371213E-3</v>
      </c>
      <c r="M343">
        <f t="shared" si="73"/>
        <v>9.0058162766176375E-5</v>
      </c>
      <c r="N343">
        <f t="shared" si="74"/>
        <v>7.9707355018776012</v>
      </c>
      <c r="O343">
        <f t="shared" si="75"/>
        <v>5.7402591757389756E-3</v>
      </c>
      <c r="P343">
        <f t="shared" si="77"/>
        <v>7.3236632864214677</v>
      </c>
      <c r="Q343">
        <f t="shared" si="76"/>
        <v>3.943840000000024E-3</v>
      </c>
      <c r="AA343">
        <f t="shared" si="70"/>
        <v>6.2590336882360924E-5</v>
      </c>
    </row>
    <row r="344" spans="1:27" x14ac:dyDescent="0.2">
      <c r="A344" s="1">
        <v>36175</v>
      </c>
      <c r="B344">
        <v>98.41</v>
      </c>
      <c r="C344">
        <v>95.4</v>
      </c>
      <c r="D344">
        <v>7.9284999999999997</v>
      </c>
      <c r="E344">
        <f t="shared" si="71"/>
        <v>5.59979733476563</v>
      </c>
      <c r="F344">
        <f t="shared" si="69"/>
        <v>7.68599634183518</v>
      </c>
      <c r="H344">
        <f t="shared" si="65"/>
        <v>4.0662803700297623E-4</v>
      </c>
      <c r="I344">
        <f t="shared" si="66"/>
        <v>2.1008403361344463E-3</v>
      </c>
      <c r="J344">
        <f t="shared" si="67"/>
        <v>-1.466476107624437E-2</v>
      </c>
      <c r="K344">
        <f t="shared" si="68"/>
        <v>-1.6942122991314701E-3</v>
      </c>
      <c r="L344">
        <f t="shared" si="72"/>
        <v>-1.29705487771129E-2</v>
      </c>
      <c r="M344">
        <f t="shared" si="73"/>
        <v>1.6823513557946495E-4</v>
      </c>
      <c r="N344">
        <f t="shared" si="74"/>
        <v>8.0328675207350386</v>
      </c>
      <c r="O344">
        <f t="shared" si="75"/>
        <v>1.0892579384378789E-2</v>
      </c>
      <c r="P344">
        <f t="shared" si="77"/>
        <v>7.311255446006915</v>
      </c>
      <c r="Q344">
        <f t="shared" si="76"/>
        <v>1.3924000000000077E-2</v>
      </c>
      <c r="AA344">
        <f t="shared" si="70"/>
        <v>2.1286169888299524E-4</v>
      </c>
    </row>
    <row r="345" spans="1:27" x14ac:dyDescent="0.2">
      <c r="A345" s="1">
        <v>36206</v>
      </c>
      <c r="B345">
        <v>98.4</v>
      </c>
      <c r="C345">
        <v>95.5</v>
      </c>
      <c r="D345">
        <v>7.8849999999999998</v>
      </c>
      <c r="E345">
        <f t="shared" si="71"/>
        <v>5.5754780052264792</v>
      </c>
      <c r="F345">
        <f t="shared" si="69"/>
        <v>7.6526168699186981</v>
      </c>
      <c r="H345">
        <f t="shared" si="65"/>
        <v>-1.0161568946231991E-4</v>
      </c>
      <c r="I345">
        <f t="shared" si="66"/>
        <v>1.0482180293500676E-3</v>
      </c>
      <c r="J345">
        <f t="shared" si="67"/>
        <v>-5.4865359147379111E-3</v>
      </c>
      <c r="K345">
        <f t="shared" si="68"/>
        <v>-1.1498337188123875E-3</v>
      </c>
      <c r="L345">
        <f t="shared" si="72"/>
        <v>-4.3367021959255236E-3</v>
      </c>
      <c r="M345">
        <f t="shared" si="73"/>
        <v>1.8806985936145259E-5</v>
      </c>
      <c r="N345">
        <f t="shared" si="74"/>
        <v>7.9193835433603956</v>
      </c>
      <c r="O345">
        <f t="shared" si="75"/>
        <v>1.182228054016221E-3</v>
      </c>
      <c r="P345">
        <f t="shared" si="77"/>
        <v>7.3028487179682458</v>
      </c>
      <c r="Q345">
        <f t="shared" si="76"/>
        <v>1.8922499999999888E-3</v>
      </c>
      <c r="AA345">
        <f t="shared" si="70"/>
        <v>3.1816909198244004E-5</v>
      </c>
    </row>
    <row r="346" spans="1:27" x14ac:dyDescent="0.2">
      <c r="A346" s="1">
        <v>36234</v>
      </c>
      <c r="B346">
        <v>98.78</v>
      </c>
      <c r="C346">
        <v>95.8</v>
      </c>
      <c r="D346">
        <v>8.1120000000000001</v>
      </c>
      <c r="E346">
        <f t="shared" si="71"/>
        <v>5.7318730801492483</v>
      </c>
      <c r="F346">
        <f t="shared" si="69"/>
        <v>7.8672767766754399</v>
      </c>
      <c r="H346">
        <f t="shared" si="65"/>
        <v>3.8617886178862193E-3</v>
      </c>
      <c r="I346">
        <f t="shared" si="66"/>
        <v>3.141361256544517E-3</v>
      </c>
      <c r="J346">
        <f t="shared" si="67"/>
        <v>2.8788839568801627E-2</v>
      </c>
      <c r="K346">
        <f t="shared" si="68"/>
        <v>7.2042736134170227E-4</v>
      </c>
      <c r="L346">
        <f t="shared" si="72"/>
        <v>2.8068412207459925E-2</v>
      </c>
      <c r="M346">
        <f t="shared" si="73"/>
        <v>7.878357638478853E-4</v>
      </c>
      <c r="N346">
        <f t="shared" si="74"/>
        <v>7.8906805697441795</v>
      </c>
      <c r="O346">
        <f t="shared" si="75"/>
        <v>4.8982290208761027E-2</v>
      </c>
      <c r="P346">
        <f t="shared" si="77"/>
        <v>7.3081098900004093</v>
      </c>
      <c r="Q346">
        <f t="shared" si="76"/>
        <v>5.1529000000000144E-2</v>
      </c>
      <c r="AA346">
        <f t="shared" si="70"/>
        <v>7.7549216530605088E-4</v>
      </c>
    </row>
    <row r="347" spans="1:27" x14ac:dyDescent="0.2">
      <c r="A347" s="1">
        <v>36265</v>
      </c>
      <c r="B347">
        <v>99</v>
      </c>
      <c r="C347">
        <v>96.5</v>
      </c>
      <c r="D347">
        <v>8.2684999999999995</v>
      </c>
      <c r="E347">
        <f t="shared" si="71"/>
        <v>5.8720667748917732</v>
      </c>
      <c r="F347">
        <f t="shared" si="69"/>
        <v>8.0596994949494931</v>
      </c>
      <c r="H347">
        <f t="shared" si="65"/>
        <v>2.2271714922048602E-3</v>
      </c>
      <c r="I347">
        <f t="shared" si="66"/>
        <v>7.3068893528183132E-3</v>
      </c>
      <c r="J347">
        <f t="shared" si="67"/>
        <v>1.9292406311637089E-2</v>
      </c>
      <c r="K347">
        <f t="shared" si="68"/>
        <v>-5.079717860613453E-3</v>
      </c>
      <c r="L347">
        <f t="shared" si="72"/>
        <v>2.4372124172250542E-2</v>
      </c>
      <c r="M347">
        <f t="shared" si="73"/>
        <v>5.9400043666759913E-4</v>
      </c>
      <c r="N347">
        <f t="shared" si="74"/>
        <v>8.0707933287147036</v>
      </c>
      <c r="O347">
        <f t="shared" si="75"/>
        <v>3.9087927870712066E-2</v>
      </c>
      <c r="P347">
        <f t="shared" si="77"/>
        <v>7.2709867536648485</v>
      </c>
      <c r="Q347">
        <f t="shared" si="76"/>
        <v>2.4492249999999816E-2</v>
      </c>
      <c r="AA347">
        <f t="shared" si="70"/>
        <v>4.3231222157854524E-4</v>
      </c>
    </row>
    <row r="348" spans="1:27" x14ac:dyDescent="0.2">
      <c r="A348" s="1">
        <v>36295</v>
      </c>
      <c r="B348">
        <v>99.18</v>
      </c>
      <c r="C348">
        <v>96.5</v>
      </c>
      <c r="D348">
        <v>8.2885000000000009</v>
      </c>
      <c r="E348">
        <f t="shared" si="71"/>
        <v>5.8755873520006912</v>
      </c>
      <c r="F348">
        <f t="shared" si="69"/>
        <v>8.064531659608793</v>
      </c>
      <c r="H348">
        <f t="shared" si="65"/>
        <v>1.8181818181819409E-3</v>
      </c>
      <c r="I348">
        <f t="shared" si="66"/>
        <v>0</v>
      </c>
      <c r="J348">
        <f t="shared" si="67"/>
        <v>2.4188184072082564E-3</v>
      </c>
      <c r="K348">
        <f t="shared" si="68"/>
        <v>1.8181818181819409E-3</v>
      </c>
      <c r="L348">
        <f t="shared" si="72"/>
        <v>6.0063658902631545E-4</v>
      </c>
      <c r="M348">
        <f t="shared" si="73"/>
        <v>3.6076431207716696E-7</v>
      </c>
      <c r="N348">
        <f t="shared" si="74"/>
        <v>8.2835336363636376</v>
      </c>
      <c r="O348">
        <f t="shared" si="75"/>
        <v>2.4664767768591392E-5</v>
      </c>
      <c r="P348">
        <f t="shared" si="77"/>
        <v>7.2842067295806032</v>
      </c>
      <c r="Q348">
        <f t="shared" si="76"/>
        <v>4.0000000000005401E-4</v>
      </c>
      <c r="AA348">
        <f t="shared" si="70"/>
        <v>1.0315804667318465E-6</v>
      </c>
    </row>
    <row r="349" spans="1:27" x14ac:dyDescent="0.2">
      <c r="A349" s="1">
        <v>36326</v>
      </c>
      <c r="B349">
        <v>99.33</v>
      </c>
      <c r="C349">
        <v>96.5</v>
      </c>
      <c r="D349">
        <v>8.4930000000000003</v>
      </c>
      <c r="E349">
        <f t="shared" si="71"/>
        <v>6.0114624412132702</v>
      </c>
      <c r="F349">
        <f t="shared" si="69"/>
        <v>8.2510268800966475</v>
      </c>
      <c r="H349">
        <f t="shared" si="65"/>
        <v>1.5124016938898865E-3</v>
      </c>
      <c r="I349">
        <f t="shared" si="66"/>
        <v>0</v>
      </c>
      <c r="J349">
        <f t="shared" si="67"/>
        <v>2.4672739337636473E-2</v>
      </c>
      <c r="K349">
        <f t="shared" si="68"/>
        <v>1.5124016938898865E-3</v>
      </c>
      <c r="L349">
        <f t="shared" si="72"/>
        <v>2.3160337643746587E-2</v>
      </c>
      <c r="M349">
        <f t="shared" si="73"/>
        <v>5.3640123977234525E-4</v>
      </c>
      <c r="N349">
        <f t="shared" si="74"/>
        <v>8.3010355414398074</v>
      </c>
      <c r="O349">
        <f t="shared" si="75"/>
        <v>3.6850353350308035E-2</v>
      </c>
      <c r="P349">
        <f t="shared" si="77"/>
        <v>7.2952233761770646</v>
      </c>
      <c r="Q349">
        <f t="shared" si="76"/>
        <v>4.1820249999999781E-2</v>
      </c>
      <c r="AA349">
        <f t="shared" si="70"/>
        <v>5.4747907622383987E-4</v>
      </c>
    </row>
    <row r="350" spans="1:27" x14ac:dyDescent="0.2">
      <c r="A350" s="1">
        <v>36356</v>
      </c>
      <c r="B350">
        <v>98.9</v>
      </c>
      <c r="C350">
        <v>96.8</v>
      </c>
      <c r="D350">
        <v>8.57</v>
      </c>
      <c r="E350">
        <f t="shared" si="71"/>
        <v>6.1112777697529959</v>
      </c>
      <c r="F350">
        <f t="shared" si="69"/>
        <v>8.3880283114256819</v>
      </c>
      <c r="H350">
        <f t="shared" si="65"/>
        <v>-4.3290043290042934E-3</v>
      </c>
      <c r="I350">
        <f t="shared" si="66"/>
        <v>3.1088082901553626E-3</v>
      </c>
      <c r="J350">
        <f t="shared" si="67"/>
        <v>9.0662898857882812E-3</v>
      </c>
      <c r="K350">
        <f t="shared" si="68"/>
        <v>-7.4378126191596561E-3</v>
      </c>
      <c r="L350">
        <f t="shared" si="72"/>
        <v>1.6504102504947937E-2</v>
      </c>
      <c r="M350">
        <f t="shared" si="73"/>
        <v>2.7238539949382879E-4</v>
      </c>
      <c r="N350">
        <f t="shared" si="74"/>
        <v>8.4298306574254767</v>
      </c>
      <c r="O350">
        <f t="shared" si="75"/>
        <v>1.964744459777416E-2</v>
      </c>
      <c r="P350">
        <f t="shared" si="77"/>
        <v>7.2409628716901464</v>
      </c>
      <c r="Q350">
        <f t="shared" si="76"/>
        <v>5.9289999999999933E-3</v>
      </c>
      <c r="AA350">
        <f t="shared" si="70"/>
        <v>1.3359584501930157E-4</v>
      </c>
    </row>
    <row r="351" spans="1:27" x14ac:dyDescent="0.2">
      <c r="A351" s="1">
        <v>36387</v>
      </c>
      <c r="B351">
        <v>98.9</v>
      </c>
      <c r="C351">
        <v>97</v>
      </c>
      <c r="D351">
        <v>8.2100000000000009</v>
      </c>
      <c r="E351">
        <f t="shared" si="71"/>
        <v>5.8666575184168712</v>
      </c>
      <c r="F351">
        <f t="shared" si="69"/>
        <v>8.0522750252780586</v>
      </c>
      <c r="H351">
        <f t="shared" si="65"/>
        <v>0</v>
      </c>
      <c r="I351">
        <f t="shared" si="66"/>
        <v>2.0661157024792765E-3</v>
      </c>
      <c r="J351">
        <f t="shared" si="67"/>
        <v>-4.2007001166861069E-2</v>
      </c>
      <c r="K351">
        <f t="shared" si="68"/>
        <v>-2.0661157024792765E-3</v>
      </c>
      <c r="L351">
        <f t="shared" si="72"/>
        <v>-3.9940885464381792E-2</v>
      </c>
      <c r="M351">
        <f t="shared" si="73"/>
        <v>1.5952743316788648E-3</v>
      </c>
      <c r="N351">
        <f t="shared" si="74"/>
        <v>8.552293388429753</v>
      </c>
      <c r="O351">
        <f t="shared" si="75"/>
        <v>0.11716476376272114</v>
      </c>
      <c r="P351">
        <f t="shared" si="77"/>
        <v>7.2260022045998777</v>
      </c>
      <c r="Q351">
        <f t="shared" si="76"/>
        <v>0.1295999999999996</v>
      </c>
      <c r="AA351">
        <f t="shared" si="70"/>
        <v>1.7451933608727086E-3</v>
      </c>
    </row>
    <row r="352" spans="1:27" x14ac:dyDescent="0.2">
      <c r="A352" s="1">
        <v>36418</v>
      </c>
      <c r="B352">
        <v>99.6</v>
      </c>
      <c r="C352">
        <v>97.5</v>
      </c>
      <c r="D352">
        <v>8.2620000000000005</v>
      </c>
      <c r="E352">
        <f t="shared" si="71"/>
        <v>5.8925408777969022</v>
      </c>
      <c r="F352">
        <f t="shared" si="69"/>
        <v>8.0878012048192787</v>
      </c>
      <c r="H352">
        <f t="shared" si="65"/>
        <v>7.0778564206268602E-3</v>
      </c>
      <c r="I352">
        <f t="shared" si="66"/>
        <v>5.1546391752577136E-3</v>
      </c>
      <c r="J352">
        <f t="shared" si="67"/>
        <v>6.3337393422655541E-3</v>
      </c>
      <c r="K352">
        <f t="shared" si="68"/>
        <v>1.9232172453691465E-3</v>
      </c>
      <c r="L352">
        <f t="shared" si="72"/>
        <v>4.4105220968964076E-3</v>
      </c>
      <c r="M352">
        <f t="shared" si="73"/>
        <v>1.9452705167211485E-5</v>
      </c>
      <c r="N352">
        <f t="shared" si="74"/>
        <v>8.2257896135844817</v>
      </c>
      <c r="O352">
        <f t="shared" si="75"/>
        <v>1.3111920843611863E-3</v>
      </c>
      <c r="P352">
        <f t="shared" si="77"/>
        <v>7.2398993766548401</v>
      </c>
      <c r="Q352">
        <f t="shared" si="76"/>
        <v>2.7039999999999586E-3</v>
      </c>
      <c r="AA352">
        <f t="shared" si="70"/>
        <v>2.3876768719985057E-5</v>
      </c>
    </row>
    <row r="353" spans="1:27" x14ac:dyDescent="0.2">
      <c r="A353" s="1">
        <v>36448</v>
      </c>
      <c r="B353">
        <v>99.71</v>
      </c>
      <c r="C353">
        <v>97.7</v>
      </c>
      <c r="D353">
        <v>8.18</v>
      </c>
      <c r="E353">
        <f t="shared" si="71"/>
        <v>5.8395756264595891</v>
      </c>
      <c r="F353">
        <f t="shared" si="69"/>
        <v>8.0151038010229669</v>
      </c>
      <c r="H353">
        <f t="shared" si="65"/>
        <v>1.1044176706827002E-3</v>
      </c>
      <c r="I353">
        <f t="shared" si="66"/>
        <v>2.0512820512821328E-3</v>
      </c>
      <c r="J353">
        <f t="shared" si="67"/>
        <v>-9.9249576373759973E-3</v>
      </c>
      <c r="K353">
        <f t="shared" si="68"/>
        <v>-9.4686438059943256E-4</v>
      </c>
      <c r="L353">
        <f t="shared" si="72"/>
        <v>-8.9780932567765648E-3</v>
      </c>
      <c r="M353">
        <f t="shared" si="73"/>
        <v>8.060615852737682E-5</v>
      </c>
      <c r="N353">
        <f t="shared" si="74"/>
        <v>8.2541770064874882</v>
      </c>
      <c r="O353">
        <f t="shared" si="75"/>
        <v>5.5022282914449086E-3</v>
      </c>
      <c r="P353">
        <f t="shared" si="77"/>
        <v>7.2330441738159612</v>
      </c>
      <c r="Q353">
        <f t="shared" si="76"/>
        <v>6.7240000000001214E-3</v>
      </c>
      <c r="AA353">
        <f t="shared" si="70"/>
        <v>1.033167727878778E-4</v>
      </c>
    </row>
    <row r="354" spans="1:27" x14ac:dyDescent="0.2">
      <c r="A354" s="1">
        <v>36479</v>
      </c>
      <c r="B354">
        <v>99.44</v>
      </c>
      <c r="C354">
        <v>97.7</v>
      </c>
      <c r="D354">
        <v>8.2974999999999994</v>
      </c>
      <c r="E354">
        <f t="shared" si="71"/>
        <v>5.9395404623031833</v>
      </c>
      <c r="F354">
        <f t="shared" si="69"/>
        <v>8.1523104384553502</v>
      </c>
      <c r="H354">
        <f t="shared" si="65"/>
        <v>-2.7078527730417523E-3</v>
      </c>
      <c r="I354">
        <f t="shared" si="66"/>
        <v>0</v>
      </c>
      <c r="J354">
        <f t="shared" si="67"/>
        <v>1.4364303178484139E-2</v>
      </c>
      <c r="K354">
        <f t="shared" si="68"/>
        <v>-2.7078527730417523E-3</v>
      </c>
      <c r="L354">
        <f t="shared" si="72"/>
        <v>1.7072155951525891E-2</v>
      </c>
      <c r="M354">
        <f t="shared" si="73"/>
        <v>2.9145850883322092E-4</v>
      </c>
      <c r="N354">
        <f t="shared" si="74"/>
        <v>8.1578497643165182</v>
      </c>
      <c r="O354">
        <f t="shared" si="75"/>
        <v>1.9502188326451852E-2</v>
      </c>
      <c r="P354">
        <f t="shared" si="77"/>
        <v>7.2134581550923604</v>
      </c>
      <c r="Q354">
        <f t="shared" si="76"/>
        <v>1.3806249999999933E-2</v>
      </c>
      <c r="AA354">
        <f t="shared" si="70"/>
        <v>2.2099370388425021E-4</v>
      </c>
    </row>
    <row r="355" spans="1:27" x14ac:dyDescent="0.2">
      <c r="A355" s="1">
        <v>36509</v>
      </c>
      <c r="B355">
        <v>99.67</v>
      </c>
      <c r="C355">
        <v>97.7</v>
      </c>
      <c r="D355">
        <v>8.4060000000000006</v>
      </c>
      <c r="E355">
        <f t="shared" si="71"/>
        <v>6.0033218478120647</v>
      </c>
      <c r="F355">
        <f t="shared" si="69"/>
        <v>8.2398535166047964</v>
      </c>
      <c r="H355">
        <f t="shared" si="65"/>
        <v>2.3129525341916146E-3</v>
      </c>
      <c r="I355">
        <f t="shared" si="66"/>
        <v>0</v>
      </c>
      <c r="J355">
        <f t="shared" si="67"/>
        <v>1.3076227779451832E-2</v>
      </c>
      <c r="K355">
        <f t="shared" si="68"/>
        <v>2.3129525341916146E-3</v>
      </c>
      <c r="L355">
        <f t="shared" si="72"/>
        <v>1.0763275245260218E-2</v>
      </c>
      <c r="M355">
        <f t="shared" si="73"/>
        <v>1.1584809400523139E-4</v>
      </c>
      <c r="N355">
        <f t="shared" si="74"/>
        <v>8.316691723652454</v>
      </c>
      <c r="O355">
        <f t="shared" si="75"/>
        <v>7.9759682241697452E-3</v>
      </c>
      <c r="P355">
        <f t="shared" si="77"/>
        <v>7.2301425414124667</v>
      </c>
      <c r="Q355">
        <f t="shared" si="76"/>
        <v>1.177225000000025E-2</v>
      </c>
      <c r="AA355">
        <f t="shared" si="70"/>
        <v>1.3144303833701832E-4</v>
      </c>
    </row>
    <row r="356" spans="1:27" x14ac:dyDescent="0.2">
      <c r="A356" s="1">
        <v>36540</v>
      </c>
      <c r="B356">
        <v>98.85</v>
      </c>
      <c r="C356">
        <v>98</v>
      </c>
      <c r="D356">
        <v>8.4489999999999998</v>
      </c>
      <c r="E356">
        <f t="shared" si="71"/>
        <v>6.1027678300455221</v>
      </c>
      <c r="F356">
        <f t="shared" si="69"/>
        <v>8.376348002023267</v>
      </c>
      <c r="H356">
        <f t="shared" si="65"/>
        <v>-8.227149593659111E-3</v>
      </c>
      <c r="I356">
        <f t="shared" si="66"/>
        <v>3.0706243602864891E-3</v>
      </c>
      <c r="J356">
        <f t="shared" si="67"/>
        <v>5.115393766357279E-3</v>
      </c>
      <c r="K356">
        <f t="shared" si="68"/>
        <v>-1.12977739539456E-2</v>
      </c>
      <c r="L356">
        <f t="shared" si="72"/>
        <v>1.6413167720302879E-2</v>
      </c>
      <c r="M356">
        <f t="shared" si="73"/>
        <v>2.693920746147924E-4</v>
      </c>
      <c r="N356">
        <f t="shared" si="74"/>
        <v>8.3110309121431332</v>
      </c>
      <c r="O356">
        <f t="shared" si="75"/>
        <v>1.9035469204055796E-2</v>
      </c>
      <c r="P356">
        <f t="shared" si="77"/>
        <v>7.1484580253247829</v>
      </c>
      <c r="Q356">
        <f t="shared" si="76"/>
        <v>1.8489999999999364E-3</v>
      </c>
      <c r="AA356">
        <f t="shared" si="70"/>
        <v>8.5227421346799521E-5</v>
      </c>
    </row>
    <row r="357" spans="1:27" x14ac:dyDescent="0.2">
      <c r="A357" s="1">
        <v>36571</v>
      </c>
      <c r="B357">
        <v>99.32</v>
      </c>
      <c r="C357">
        <v>98.6</v>
      </c>
      <c r="D357">
        <v>8.5850000000000009</v>
      </c>
      <c r="E357">
        <f t="shared" si="71"/>
        <v>6.2094429261837627</v>
      </c>
      <c r="F357">
        <f t="shared" si="69"/>
        <v>8.5227648006443815</v>
      </c>
      <c r="H357">
        <f t="shared" si="65"/>
        <v>4.7546788062722278E-3</v>
      </c>
      <c r="I357">
        <f t="shared" si="66"/>
        <v>6.1224489795916881E-3</v>
      </c>
      <c r="J357">
        <f t="shared" si="67"/>
        <v>1.6096579476861272E-2</v>
      </c>
      <c r="K357">
        <f t="shared" si="68"/>
        <v>-1.3677701733194603E-3</v>
      </c>
      <c r="L357">
        <f t="shared" si="72"/>
        <v>1.7464349650180733E-2</v>
      </c>
      <c r="M357">
        <f t="shared" si="73"/>
        <v>3.0500350870376789E-4</v>
      </c>
      <c r="N357">
        <f t="shared" si="74"/>
        <v>8.4374437098056241</v>
      </c>
      <c r="O357">
        <f t="shared" si="75"/>
        <v>2.1772858775927131E-2</v>
      </c>
      <c r="P357">
        <f t="shared" si="77"/>
        <v>7.1386805776525177</v>
      </c>
      <c r="Q357">
        <f t="shared" si="76"/>
        <v>1.8496000000000276E-2</v>
      </c>
      <c r="AA357">
        <f t="shared" si="70"/>
        <v>2.5709500210049864E-4</v>
      </c>
    </row>
    <row r="358" spans="1:27" x14ac:dyDescent="0.2">
      <c r="A358" s="1">
        <v>36600</v>
      </c>
      <c r="B358">
        <v>99.8</v>
      </c>
      <c r="C358">
        <v>99.4</v>
      </c>
      <c r="D358">
        <v>8.7200000000000006</v>
      </c>
      <c r="E358">
        <f t="shared" si="71"/>
        <v>6.327679358717436</v>
      </c>
      <c r="F358">
        <f t="shared" si="69"/>
        <v>8.685050100200403</v>
      </c>
      <c r="H358">
        <f t="shared" si="65"/>
        <v>4.8328634716070518E-3</v>
      </c>
      <c r="I358">
        <f t="shared" si="66"/>
        <v>8.113590263691739E-3</v>
      </c>
      <c r="J358">
        <f t="shared" si="67"/>
        <v>1.5725101921956863E-2</v>
      </c>
      <c r="K358">
        <f t="shared" si="68"/>
        <v>-3.2807267920846872E-3</v>
      </c>
      <c r="L358">
        <f t="shared" si="72"/>
        <v>1.900582871404155E-2</v>
      </c>
      <c r="M358">
        <f t="shared" si="73"/>
        <v>3.612215251074863E-4</v>
      </c>
      <c r="N358">
        <f t="shared" si="74"/>
        <v>8.5568349604899545</v>
      </c>
      <c r="O358">
        <f t="shared" si="75"/>
        <v>2.6622830118314914E-2</v>
      </c>
      <c r="P358">
        <f t="shared" si="77"/>
        <v>7.1152605170212784</v>
      </c>
      <c r="Q358">
        <f t="shared" si="76"/>
        <v>1.8224999999999943E-2</v>
      </c>
      <c r="AA358">
        <f t="shared" si="70"/>
        <v>2.7118646136796421E-4</v>
      </c>
    </row>
    <row r="359" spans="1:27" x14ac:dyDescent="0.2">
      <c r="A359" s="1">
        <v>36631</v>
      </c>
      <c r="B359">
        <v>99.71</v>
      </c>
      <c r="C359">
        <v>99.5</v>
      </c>
      <c r="D359">
        <v>8.61</v>
      </c>
      <c r="E359">
        <f t="shared" si="71"/>
        <v>6.259788386320329</v>
      </c>
      <c r="F359">
        <f t="shared" si="69"/>
        <v>8.5918664125965307</v>
      </c>
      <c r="H359">
        <f t="shared" si="65"/>
        <v>-9.0180360721447972E-4</v>
      </c>
      <c r="I359">
        <f t="shared" si="66"/>
        <v>1.006036217303663E-3</v>
      </c>
      <c r="J359">
        <f t="shared" si="67"/>
        <v>-1.2614678899082743E-2</v>
      </c>
      <c r="K359">
        <f t="shared" si="68"/>
        <v>-1.9078398245181427E-3</v>
      </c>
      <c r="L359">
        <f t="shared" si="72"/>
        <v>-1.07068390745646E-2</v>
      </c>
      <c r="M359">
        <f t="shared" si="73"/>
        <v>1.1463640296862335E-4</v>
      </c>
      <c r="N359">
        <f t="shared" si="74"/>
        <v>8.7033636367302023</v>
      </c>
      <c r="O359">
        <f t="shared" si="75"/>
        <v>8.7167686634892858E-3</v>
      </c>
      <c r="P359">
        <f t="shared" si="77"/>
        <v>7.1016857396450837</v>
      </c>
      <c r="Q359">
        <f t="shared" si="76"/>
        <v>1.2100000000000265E-2</v>
      </c>
      <c r="AA359">
        <f t="shared" si="70"/>
        <v>1.5499744390229381E-4</v>
      </c>
    </row>
    <row r="360" spans="1:27" x14ac:dyDescent="0.2">
      <c r="A360" s="1">
        <v>36661</v>
      </c>
      <c r="B360">
        <v>100.18</v>
      </c>
      <c r="C360">
        <v>99.6</v>
      </c>
      <c r="D360">
        <v>9.0574999999999992</v>
      </c>
      <c r="E360">
        <f t="shared" si="71"/>
        <v>6.5608300772894488</v>
      </c>
      <c r="F360">
        <f t="shared" si="69"/>
        <v>9.0050608903972833</v>
      </c>
      <c r="H360">
        <f t="shared" si="65"/>
        <v>4.7136696419618485E-3</v>
      </c>
      <c r="I360">
        <f t="shared" si="66"/>
        <v>1.0050251256281673E-3</v>
      </c>
      <c r="J360">
        <f t="shared" si="67"/>
        <v>5.1974448315911692E-2</v>
      </c>
      <c r="K360">
        <f t="shared" si="68"/>
        <v>3.7086445163336812E-3</v>
      </c>
      <c r="L360">
        <f t="shared" si="72"/>
        <v>4.8265803799578011E-2</v>
      </c>
      <c r="M360">
        <f t="shared" si="73"/>
        <v>2.3295878164193594E-3</v>
      </c>
      <c r="N360">
        <f t="shared" si="74"/>
        <v>8.6419314292856324</v>
      </c>
      <c r="O360">
        <f t="shared" si="75"/>
        <v>0.1726972369655817</v>
      </c>
      <c r="P360">
        <f t="shared" si="77"/>
        <v>7.1280233675201439</v>
      </c>
      <c r="Q360">
        <f t="shared" si="76"/>
        <v>0.2002562499999998</v>
      </c>
      <c r="AA360">
        <f t="shared" si="70"/>
        <v>2.4776231296042154E-3</v>
      </c>
    </row>
    <row r="361" spans="1:27" x14ac:dyDescent="0.2">
      <c r="A361" s="1">
        <v>36692</v>
      </c>
      <c r="B361">
        <v>100.16</v>
      </c>
      <c r="C361">
        <v>100.1</v>
      </c>
      <c r="D361">
        <v>8.7449999999999992</v>
      </c>
      <c r="E361">
        <f t="shared" si="71"/>
        <v>6.3675404353035132</v>
      </c>
      <c r="F361">
        <f t="shared" si="69"/>
        <v>8.7397613817891369</v>
      </c>
      <c r="H361">
        <f t="shared" si="65"/>
        <v>-1.9964064683575256E-4</v>
      </c>
      <c r="I361">
        <f t="shared" si="66"/>
        <v>5.020080321285203E-3</v>
      </c>
      <c r="J361">
        <f t="shared" si="67"/>
        <v>-3.4501794093292903E-2</v>
      </c>
      <c r="K361">
        <f t="shared" si="68"/>
        <v>-5.2197209681209555E-3</v>
      </c>
      <c r="L361">
        <f t="shared" si="72"/>
        <v>-2.9282073125171948E-2</v>
      </c>
      <c r="M361">
        <f t="shared" si="73"/>
        <v>8.574398065079173E-4</v>
      </c>
      <c r="N361">
        <f t="shared" si="74"/>
        <v>9.0102223773312442</v>
      </c>
      <c r="O361">
        <f t="shared" si="75"/>
        <v>7.0342909437237297E-2</v>
      </c>
      <c r="P361">
        <f t="shared" si="77"/>
        <v>7.0908170744874433</v>
      </c>
      <c r="Q361">
        <f t="shared" si="76"/>
        <v>9.765625E-2</v>
      </c>
      <c r="AA361">
        <f t="shared" si="70"/>
        <v>1.0852520055167477E-3</v>
      </c>
    </row>
    <row r="362" spans="1:27" x14ac:dyDescent="0.2">
      <c r="A362" s="1">
        <v>36722</v>
      </c>
      <c r="B362">
        <v>99.69</v>
      </c>
      <c r="C362">
        <v>100.3</v>
      </c>
      <c r="D362">
        <v>8.8855000000000004</v>
      </c>
      <c r="E362">
        <f t="shared" si="71"/>
        <v>6.5133339280340472</v>
      </c>
      <c r="F362">
        <f t="shared" si="69"/>
        <v>8.9398700973016343</v>
      </c>
      <c r="H362">
        <f t="shared" si="65"/>
        <v>-4.6924920127795477E-3</v>
      </c>
      <c r="I362">
        <f t="shared" si="66"/>
        <v>1.9980019980019303E-3</v>
      </c>
      <c r="J362">
        <f t="shared" si="67"/>
        <v>1.6066323613493472E-2</v>
      </c>
      <c r="K362">
        <f t="shared" si="68"/>
        <v>-6.6904940107814781E-3</v>
      </c>
      <c r="L362">
        <f t="shared" si="72"/>
        <v>2.275681762427495E-2</v>
      </c>
      <c r="M362">
        <f t="shared" si="73"/>
        <v>5.17872748384511E-4</v>
      </c>
      <c r="N362">
        <f t="shared" si="74"/>
        <v>8.6864916298757144</v>
      </c>
      <c r="O362">
        <f t="shared" si="75"/>
        <v>3.9604331379524793E-2</v>
      </c>
      <c r="P362">
        <f t="shared" si="77"/>
        <v>7.043376005319038</v>
      </c>
      <c r="Q362">
        <f t="shared" si="76"/>
        <v>1.974025000000033E-2</v>
      </c>
      <c r="AA362">
        <f t="shared" si="70"/>
        <v>3.3284004336075058E-4</v>
      </c>
    </row>
    <row r="363" spans="1:27" x14ac:dyDescent="0.2">
      <c r="A363" s="1">
        <v>36753</v>
      </c>
      <c r="B363">
        <v>99.76</v>
      </c>
      <c r="C363">
        <v>100.3</v>
      </c>
      <c r="D363">
        <v>9.2010000000000005</v>
      </c>
      <c r="E363">
        <f t="shared" si="71"/>
        <v>6.7398721646236677</v>
      </c>
      <c r="F363">
        <f t="shared" si="69"/>
        <v>9.2508049318364076</v>
      </c>
      <c r="H363">
        <f t="shared" si="65"/>
        <v>7.0217674791872575E-4</v>
      </c>
      <c r="I363">
        <f t="shared" si="66"/>
        <v>0</v>
      </c>
      <c r="J363">
        <f t="shared" si="67"/>
        <v>3.5507287153227152E-2</v>
      </c>
      <c r="K363">
        <f t="shared" si="68"/>
        <v>7.0217674791872575E-4</v>
      </c>
      <c r="L363">
        <f t="shared" si="72"/>
        <v>3.4805110405308426E-2</v>
      </c>
      <c r="M363">
        <f t="shared" si="73"/>
        <v>1.2113957103257089E-3</v>
      </c>
      <c r="N363">
        <f t="shared" si="74"/>
        <v>8.8917391914936328</v>
      </c>
      <c r="O363">
        <f t="shared" si="75"/>
        <v>9.5642247678012243E-2</v>
      </c>
      <c r="P363">
        <f t="shared" si="77"/>
        <v>7.0483217001768219</v>
      </c>
      <c r="Q363">
        <f t="shared" si="76"/>
        <v>9.9540250000000066E-2</v>
      </c>
      <c r="AA363">
        <f t="shared" si="70"/>
        <v>1.1953468170748591E-3</v>
      </c>
    </row>
    <row r="364" spans="1:27" x14ac:dyDescent="0.2">
      <c r="A364" s="1">
        <v>36784</v>
      </c>
      <c r="B364">
        <v>100.46</v>
      </c>
      <c r="C364">
        <v>100.9</v>
      </c>
      <c r="D364">
        <v>9.6515000000000004</v>
      </c>
      <c r="E364">
        <f t="shared" si="71"/>
        <v>7.0626054222007335</v>
      </c>
      <c r="F364">
        <f t="shared" si="69"/>
        <v>9.6937721481186561</v>
      </c>
      <c r="H364">
        <f t="shared" si="65"/>
        <v>7.0168404170007914E-3</v>
      </c>
      <c r="I364">
        <f t="shared" si="66"/>
        <v>5.9820538384847133E-3</v>
      </c>
      <c r="J364">
        <f t="shared" si="67"/>
        <v>4.8962069340289016E-2</v>
      </c>
      <c r="K364">
        <f t="shared" si="68"/>
        <v>1.0347865785160781E-3</v>
      </c>
      <c r="L364">
        <f t="shared" si="72"/>
        <v>4.7927282761772938E-2</v>
      </c>
      <c r="M364">
        <f t="shared" si="73"/>
        <v>2.2970244329269373E-3</v>
      </c>
      <c r="N364">
        <f t="shared" si="74"/>
        <v>9.2105210713089267</v>
      </c>
      <c r="O364">
        <f t="shared" si="75"/>
        <v>0.19446241554952706</v>
      </c>
      <c r="P364">
        <f t="shared" si="77"/>
        <v>7.0556152088732285</v>
      </c>
      <c r="Q364">
        <f t="shared" si="76"/>
        <v>0.20295024999999992</v>
      </c>
      <c r="AA364">
        <f t="shared" si="70"/>
        <v>2.2933177226372552E-3</v>
      </c>
    </row>
    <row r="365" spans="1:27" x14ac:dyDescent="0.2">
      <c r="A365" s="1">
        <v>36814</v>
      </c>
      <c r="B365">
        <v>100.68</v>
      </c>
      <c r="C365">
        <v>101</v>
      </c>
      <c r="D365">
        <v>9.9190000000000005</v>
      </c>
      <c r="E365">
        <f t="shared" si="71"/>
        <v>7.2496692491060779</v>
      </c>
      <c r="F365">
        <f t="shared" si="69"/>
        <v>9.9505264203416761</v>
      </c>
      <c r="H365">
        <f t="shared" si="65"/>
        <v>2.1899263388414081E-3</v>
      </c>
      <c r="I365">
        <f t="shared" si="66"/>
        <v>9.9108027750238747E-4</v>
      </c>
      <c r="J365">
        <f t="shared" si="67"/>
        <v>2.7715899083044171E-2</v>
      </c>
      <c r="K365">
        <f t="shared" si="68"/>
        <v>1.1988460613390206E-3</v>
      </c>
      <c r="L365">
        <f t="shared" si="72"/>
        <v>2.651705302170515E-2</v>
      </c>
      <c r="M365">
        <f t="shared" si="73"/>
        <v>7.0315410095592222E-4</v>
      </c>
      <c r="N365">
        <f t="shared" si="74"/>
        <v>9.6630706627610135</v>
      </c>
      <c r="O365">
        <f t="shared" si="75"/>
        <v>6.549982565958716E-2</v>
      </c>
      <c r="P365">
        <f t="shared" si="77"/>
        <v>7.0640738053767098</v>
      </c>
      <c r="Q365">
        <f t="shared" si="76"/>
        <v>7.1556250000000043E-2</v>
      </c>
      <c r="AA365">
        <f t="shared" si="70"/>
        <v>7.0614479559385601E-4</v>
      </c>
    </row>
    <row r="366" spans="1:27" x14ac:dyDescent="0.2">
      <c r="A366" s="1">
        <v>36845</v>
      </c>
      <c r="B366">
        <v>100.74</v>
      </c>
      <c r="C366">
        <v>101.1</v>
      </c>
      <c r="D366">
        <v>9.9685000000000006</v>
      </c>
      <c r="E366">
        <f t="shared" si="71"/>
        <v>7.2887181783374446</v>
      </c>
      <c r="F366">
        <f t="shared" si="69"/>
        <v>10.004122989874926</v>
      </c>
      <c r="H366">
        <f t="shared" si="65"/>
        <v>5.9594755661485088E-4</v>
      </c>
      <c r="I366">
        <f t="shared" si="66"/>
        <v>9.9009900990099098E-4</v>
      </c>
      <c r="J366">
        <f t="shared" si="67"/>
        <v>4.9904224216150705E-3</v>
      </c>
      <c r="K366">
        <f t="shared" si="68"/>
        <v>-3.941514532861401E-4</v>
      </c>
      <c r="L366">
        <f t="shared" si="72"/>
        <v>5.3845738749012106E-3</v>
      </c>
      <c r="M366">
        <f t="shared" si="73"/>
        <v>2.8993635814268638E-5</v>
      </c>
      <c r="N366">
        <f t="shared" si="74"/>
        <v>9.9150904117348553</v>
      </c>
      <c r="O366">
        <f t="shared" si="75"/>
        <v>2.8525841186523467E-3</v>
      </c>
      <c r="P366">
        <f t="shared" si="77"/>
        <v>7.0612894904201999</v>
      </c>
      <c r="Q366">
        <f t="shared" si="76"/>
        <v>2.4502500000000097E-3</v>
      </c>
      <c r="AA366">
        <f t="shared" si="70"/>
        <v>2.0414983925016049E-5</v>
      </c>
    </row>
    <row r="367" spans="1:27" x14ac:dyDescent="0.2">
      <c r="A367" s="1">
        <v>36875</v>
      </c>
      <c r="B367">
        <v>100.64</v>
      </c>
      <c r="C367">
        <v>101</v>
      </c>
      <c r="D367">
        <v>9.7349999999999994</v>
      </c>
      <c r="E367">
        <f t="shared" si="71"/>
        <v>7.1180139961389939</v>
      </c>
      <c r="F367">
        <f t="shared" si="69"/>
        <v>9.7698231319554836</v>
      </c>
      <c r="H367">
        <f t="shared" si="65"/>
        <v>-9.9265435775253152E-4</v>
      </c>
      <c r="I367">
        <f t="shared" si="66"/>
        <v>-9.8911968348169843E-4</v>
      </c>
      <c r="J367">
        <f t="shared" si="67"/>
        <v>-2.3423784922505964E-2</v>
      </c>
      <c r="K367">
        <f t="shared" si="68"/>
        <v>-3.5346742708330936E-6</v>
      </c>
      <c r="L367">
        <f t="shared" si="72"/>
        <v>-2.342025024823513E-2</v>
      </c>
      <c r="M367">
        <f t="shared" si="73"/>
        <v>5.4850812168995766E-4</v>
      </c>
      <c r="N367">
        <f t="shared" si="74"/>
        <v>9.9684647645995312</v>
      </c>
      <c r="O367">
        <f t="shared" si="75"/>
        <v>5.4505796309514798E-2</v>
      </c>
      <c r="P367">
        <f t="shared" si="77"/>
        <v>7.0612645310619193</v>
      </c>
      <c r="Q367">
        <f t="shared" si="76"/>
        <v>5.4522250000000536E-2</v>
      </c>
      <c r="AA367">
        <f t="shared" si="70"/>
        <v>5.7889791169481717E-4</v>
      </c>
    </row>
    <row r="368" spans="1:27" x14ac:dyDescent="0.2">
      <c r="A368" s="1">
        <v>36906</v>
      </c>
      <c r="B368">
        <v>100.34</v>
      </c>
      <c r="C368">
        <v>101.7</v>
      </c>
      <c r="D368">
        <v>9.4324999999999992</v>
      </c>
      <c r="E368">
        <f t="shared" si="71"/>
        <v>6.9653959039266473</v>
      </c>
      <c r="F368">
        <f t="shared" si="69"/>
        <v>9.5603473191150083</v>
      </c>
      <c r="H368">
        <f t="shared" si="65"/>
        <v>-2.9809220985691498E-3</v>
      </c>
      <c r="I368">
        <f t="shared" si="66"/>
        <v>6.9306930693069368E-3</v>
      </c>
      <c r="J368">
        <f t="shared" si="67"/>
        <v>-3.1073446327683607E-2</v>
      </c>
      <c r="K368">
        <f t="shared" si="68"/>
        <v>-9.9116151678760867E-3</v>
      </c>
      <c r="L368">
        <f t="shared" si="72"/>
        <v>-2.116183115980752E-2</v>
      </c>
      <c r="M368">
        <f t="shared" si="73"/>
        <v>4.4782309803620049E-4</v>
      </c>
      <c r="N368">
        <f t="shared" si="74"/>
        <v>9.6385104263407264</v>
      </c>
      <c r="O368">
        <f t="shared" si="75"/>
        <v>4.2440295761088181E-2</v>
      </c>
      <c r="P368">
        <f t="shared" si="77"/>
        <v>6.9912759944314606</v>
      </c>
      <c r="Q368">
        <f t="shared" si="76"/>
        <v>9.1506250000000122E-2</v>
      </c>
      <c r="AA368">
        <f t="shared" si="70"/>
        <v>7.5846876201936698E-4</v>
      </c>
    </row>
    <row r="369" spans="1:27" x14ac:dyDescent="0.2">
      <c r="A369" s="1">
        <v>36937</v>
      </c>
      <c r="B369">
        <v>100.71</v>
      </c>
      <c r="C369">
        <v>102.1</v>
      </c>
      <c r="D369">
        <v>9.6325000000000003</v>
      </c>
      <c r="E369">
        <f t="shared" si="71"/>
        <v>7.1148262692029443</v>
      </c>
      <c r="F369">
        <f t="shared" si="69"/>
        <v>9.7654478204746304</v>
      </c>
      <c r="H369">
        <f t="shared" si="65"/>
        <v>3.6874626270679833E-3</v>
      </c>
      <c r="I369">
        <f t="shared" si="66"/>
        <v>3.9331366764994158E-3</v>
      </c>
      <c r="J369">
        <f t="shared" si="67"/>
        <v>2.1203286509409169E-2</v>
      </c>
      <c r="K369">
        <f t="shared" si="68"/>
        <v>-2.4567404943143245E-4</v>
      </c>
      <c r="L369">
        <f t="shared" si="72"/>
        <v>2.1448960558840602E-2</v>
      </c>
      <c r="M369">
        <f t="shared" si="73"/>
        <v>4.6005790905469972E-4</v>
      </c>
      <c r="N369">
        <f t="shared" si="74"/>
        <v>9.4301826795287376</v>
      </c>
      <c r="O369">
        <f t="shared" si="75"/>
        <v>4.0932298162671618E-2</v>
      </c>
      <c r="P369">
        <f t="shared" si="77"/>
        <v>6.9895584193472162</v>
      </c>
      <c r="Q369">
        <f t="shared" si="76"/>
        <v>4.0000000000000424E-2</v>
      </c>
      <c r="AA369">
        <f t="shared" si="70"/>
        <v>4.2719409552765305E-4</v>
      </c>
    </row>
    <row r="370" spans="1:27" x14ac:dyDescent="0.2">
      <c r="A370" s="1">
        <v>36965</v>
      </c>
      <c r="B370">
        <v>101.45</v>
      </c>
      <c r="C370">
        <v>102.3</v>
      </c>
      <c r="D370">
        <v>9.7575000000000003</v>
      </c>
      <c r="E370">
        <f t="shared" si="71"/>
        <v>7.1685988523551352</v>
      </c>
      <c r="F370">
        <f t="shared" si="69"/>
        <v>9.839253326761952</v>
      </c>
      <c r="H370">
        <f t="shared" si="65"/>
        <v>7.347830404130784E-3</v>
      </c>
      <c r="I370">
        <f t="shared" si="66"/>
        <v>1.9588638589618235E-3</v>
      </c>
      <c r="J370">
        <f t="shared" si="67"/>
        <v>1.2976901116013462E-2</v>
      </c>
      <c r="K370">
        <f t="shared" si="68"/>
        <v>5.3889665451689606E-3</v>
      </c>
      <c r="L370">
        <f t="shared" si="72"/>
        <v>7.5879345708445012E-3</v>
      </c>
      <c r="M370">
        <f t="shared" si="73"/>
        <v>5.7576751051417123E-5</v>
      </c>
      <c r="N370">
        <f t="shared" si="74"/>
        <v>9.6844092202463408</v>
      </c>
      <c r="O370">
        <f t="shared" si="75"/>
        <v>5.3422620849979639E-3</v>
      </c>
      <c r="P370">
        <f t="shared" si="77"/>
        <v>7.0272249158345828</v>
      </c>
      <c r="Q370">
        <f t="shared" si="76"/>
        <v>1.5625E-2</v>
      </c>
      <c r="AA370">
        <f t="shared" si="70"/>
        <v>1.0142597071476127E-4</v>
      </c>
    </row>
    <row r="371" spans="1:27" x14ac:dyDescent="0.2">
      <c r="A371" s="1">
        <v>36996</v>
      </c>
      <c r="B371">
        <v>102.33</v>
      </c>
      <c r="C371">
        <v>102.7</v>
      </c>
      <c r="D371">
        <v>10.175000000000001</v>
      </c>
      <c r="E371">
        <f t="shared" si="71"/>
        <v>7.4400186371822254</v>
      </c>
      <c r="F371">
        <f t="shared" si="69"/>
        <v>10.211790286328545</v>
      </c>
      <c r="H371">
        <f t="shared" si="65"/>
        <v>8.6742237555446078E-3</v>
      </c>
      <c r="I371">
        <f t="shared" si="66"/>
        <v>3.910068426197455E-3</v>
      </c>
      <c r="J371">
        <f t="shared" si="67"/>
        <v>4.2787599282603228E-2</v>
      </c>
      <c r="K371">
        <f t="shared" si="68"/>
        <v>4.7641553293471528E-3</v>
      </c>
      <c r="L371">
        <f t="shared" si="72"/>
        <v>3.8023443953256075E-2</v>
      </c>
      <c r="M371">
        <f t="shared" si="73"/>
        <v>1.4457822900664061E-3</v>
      </c>
      <c r="N371">
        <f t="shared" si="74"/>
        <v>9.8039862456261044</v>
      </c>
      <c r="O371">
        <f t="shared" si="75"/>
        <v>0.13765120593461383</v>
      </c>
      <c r="P371">
        <f t="shared" si="77"/>
        <v>7.0607037068678773</v>
      </c>
      <c r="Q371">
        <f t="shared" si="76"/>
        <v>0.17430625000000036</v>
      </c>
      <c r="AA371">
        <f t="shared" si="70"/>
        <v>1.6115957741257923E-3</v>
      </c>
    </row>
    <row r="372" spans="1:27" x14ac:dyDescent="0.2">
      <c r="A372" s="1">
        <v>37026</v>
      </c>
      <c r="B372">
        <v>103.02</v>
      </c>
      <c r="C372">
        <v>103.2</v>
      </c>
      <c r="D372">
        <v>10.29</v>
      </c>
      <c r="E372">
        <f t="shared" si="71"/>
        <v>7.5100990099009888</v>
      </c>
      <c r="F372">
        <f t="shared" si="69"/>
        <v>10.307979033197437</v>
      </c>
      <c r="H372">
        <f t="shared" si="65"/>
        <v>6.7428906479038986E-3</v>
      </c>
      <c r="I372">
        <f t="shared" si="66"/>
        <v>4.8685491723465812E-3</v>
      </c>
      <c r="J372">
        <f t="shared" si="67"/>
        <v>1.1302211302211207E-2</v>
      </c>
      <c r="K372">
        <f t="shared" si="68"/>
        <v>1.8743414755573173E-3</v>
      </c>
      <c r="L372">
        <f t="shared" si="72"/>
        <v>9.4278698266538896E-3</v>
      </c>
      <c r="M372">
        <f t="shared" si="73"/>
        <v>8.8884729468330844E-5</v>
      </c>
      <c r="N372">
        <f t="shared" si="74"/>
        <v>10.194071424513796</v>
      </c>
      <c r="O372">
        <f t="shared" si="75"/>
        <v>9.2022915948122182E-3</v>
      </c>
      <c r="P372">
        <f t="shared" si="77"/>
        <v>7.0739378766722814</v>
      </c>
      <c r="Q372">
        <f t="shared" si="76"/>
        <v>1.322499999999964E-2</v>
      </c>
      <c r="AA372">
        <f t="shared" si="70"/>
        <v>9.7524049663502935E-5</v>
      </c>
    </row>
    <row r="373" spans="1:27" x14ac:dyDescent="0.2">
      <c r="A373" s="1">
        <v>37057</v>
      </c>
      <c r="B373">
        <v>102.88</v>
      </c>
      <c r="C373">
        <v>103.4</v>
      </c>
      <c r="D373">
        <v>10.935</v>
      </c>
      <c r="E373">
        <f t="shared" si="71"/>
        <v>8.0071968729171292</v>
      </c>
      <c r="F373">
        <f t="shared" si="69"/>
        <v>10.990270217729394</v>
      </c>
      <c r="H373">
        <f t="shared" si="65"/>
        <v>-1.3589594253543558E-3</v>
      </c>
      <c r="I373">
        <f t="shared" si="66"/>
        <v>1.9379844961240345E-3</v>
      </c>
      <c r="J373">
        <f t="shared" si="67"/>
        <v>6.268221574344035E-2</v>
      </c>
      <c r="K373">
        <f t="shared" si="68"/>
        <v>-3.2969439214783902E-3</v>
      </c>
      <c r="L373">
        <f t="shared" si="72"/>
        <v>6.5979159664918741E-2</v>
      </c>
      <c r="M373">
        <f t="shared" si="73"/>
        <v>4.3532495100888401E-3</v>
      </c>
      <c r="N373">
        <f t="shared" si="74"/>
        <v>10.256074447047986</v>
      </c>
      <c r="O373">
        <f t="shared" si="75"/>
        <v>0.46093990645119853</v>
      </c>
      <c r="P373">
        <f t="shared" si="77"/>
        <v>7.0506155001888713</v>
      </c>
      <c r="Q373">
        <f t="shared" si="76"/>
        <v>0.41602500000000175</v>
      </c>
      <c r="AA373">
        <f t="shared" si="70"/>
        <v>4.0235778430042267E-3</v>
      </c>
    </row>
    <row r="374" spans="1:27" x14ac:dyDescent="0.2">
      <c r="A374" s="1">
        <v>37087</v>
      </c>
      <c r="B374">
        <v>102.35</v>
      </c>
      <c r="C374">
        <v>103.1</v>
      </c>
      <c r="D374">
        <v>10.84</v>
      </c>
      <c r="E374">
        <f t="shared" si="71"/>
        <v>7.9555871309930897</v>
      </c>
      <c r="F374">
        <f t="shared" si="69"/>
        <v>10.919433317049339</v>
      </c>
      <c r="H374">
        <f t="shared" si="65"/>
        <v>-5.1516329704510699E-3</v>
      </c>
      <c r="I374">
        <f t="shared" si="66"/>
        <v>-2.9013539651838727E-3</v>
      </c>
      <c r="J374">
        <f t="shared" si="67"/>
        <v>-8.6877000457248332E-3</v>
      </c>
      <c r="K374">
        <f t="shared" si="68"/>
        <v>-2.2502790052671973E-3</v>
      </c>
      <c r="L374">
        <f t="shared" si="72"/>
        <v>-6.437421040457636E-3</v>
      </c>
      <c r="M374">
        <f t="shared" si="73"/>
        <v>4.1440389652126675E-5</v>
      </c>
      <c r="N374">
        <f t="shared" si="74"/>
        <v>10.910393199077404</v>
      </c>
      <c r="O374">
        <f t="shared" si="75"/>
        <v>4.9552024763511006E-3</v>
      </c>
      <c r="P374">
        <f t="shared" si="77"/>
        <v>7.0347496481545848</v>
      </c>
      <c r="Q374">
        <f t="shared" si="76"/>
        <v>9.0250000000001215E-3</v>
      </c>
      <c r="AA374">
        <f t="shared" si="70"/>
        <v>7.0202754135535869E-5</v>
      </c>
    </row>
    <row r="375" spans="1:27" x14ac:dyDescent="0.2">
      <c r="A375" s="1">
        <v>37118</v>
      </c>
      <c r="B375">
        <v>102.6</v>
      </c>
      <c r="C375">
        <v>103.1</v>
      </c>
      <c r="D375">
        <v>10.2875</v>
      </c>
      <c r="E375">
        <f t="shared" si="71"/>
        <v>7.5317047827903076</v>
      </c>
      <c r="F375">
        <f t="shared" si="69"/>
        <v>10.337634015594542</v>
      </c>
      <c r="H375">
        <f t="shared" si="65"/>
        <v>2.4425989252565561E-3</v>
      </c>
      <c r="I375">
        <f t="shared" si="66"/>
        <v>0</v>
      </c>
      <c r="J375">
        <f t="shared" si="67"/>
        <v>-5.0968634686346936E-2</v>
      </c>
      <c r="K375">
        <f t="shared" si="68"/>
        <v>2.4425989252565561E-3</v>
      </c>
      <c r="L375">
        <f t="shared" si="72"/>
        <v>-5.3411233611603492E-2</v>
      </c>
      <c r="M375">
        <f t="shared" si="73"/>
        <v>2.8527598759132827E-3</v>
      </c>
      <c r="N375">
        <f t="shared" si="74"/>
        <v>10.86647777234978</v>
      </c>
      <c r="O375">
        <f t="shared" si="75"/>
        <v>0.33521526087511444</v>
      </c>
      <c r="P375">
        <f t="shared" si="77"/>
        <v>7.0519327200846158</v>
      </c>
      <c r="Q375">
        <f t="shared" si="76"/>
        <v>0.30525625000000023</v>
      </c>
      <c r="AA375">
        <f t="shared" si="70"/>
        <v>2.7703970032263935E-3</v>
      </c>
    </row>
    <row r="376" spans="1:27" x14ac:dyDescent="0.2">
      <c r="A376" s="1">
        <v>37149</v>
      </c>
      <c r="B376">
        <v>103.47</v>
      </c>
      <c r="C376">
        <v>103.5</v>
      </c>
      <c r="D376">
        <v>10.53</v>
      </c>
      <c r="E376">
        <f t="shared" si="71"/>
        <v>7.674081514310565</v>
      </c>
      <c r="F376">
        <f t="shared" si="69"/>
        <v>10.533053058857639</v>
      </c>
      <c r="H376">
        <f t="shared" si="65"/>
        <v>8.4795321637427534E-3</v>
      </c>
      <c r="I376">
        <f t="shared" si="66"/>
        <v>3.8797284190106307E-3</v>
      </c>
      <c r="J376">
        <f t="shared" si="67"/>
        <v>2.3572296476306098E-2</v>
      </c>
      <c r="K376">
        <f t="shared" si="68"/>
        <v>4.5998037447321227E-3</v>
      </c>
      <c r="L376">
        <f t="shared" si="72"/>
        <v>1.8972492731573976E-2</v>
      </c>
      <c r="M376">
        <f t="shared" si="73"/>
        <v>3.5995548044962731E-4</v>
      </c>
      <c r="N376">
        <f t="shared" si="74"/>
        <v>10.334820481023931</v>
      </c>
      <c r="O376">
        <f t="shared" si="75"/>
        <v>3.8095044627729592E-2</v>
      </c>
      <c r="P376">
        <f t="shared" si="77"/>
        <v>7.0843702266180602</v>
      </c>
      <c r="Q376">
        <f t="shared" si="76"/>
        <v>5.8806249999999866E-2</v>
      </c>
      <c r="AA376">
        <f t="shared" si="70"/>
        <v>4.4093898732440147E-4</v>
      </c>
    </row>
    <row r="377" spans="1:27" x14ac:dyDescent="0.2">
      <c r="A377" s="1">
        <v>37179</v>
      </c>
      <c r="B377">
        <v>103.19</v>
      </c>
      <c r="C377">
        <v>103.2</v>
      </c>
      <c r="D377">
        <v>10.585000000000001</v>
      </c>
      <c r="E377">
        <f t="shared" si="71"/>
        <v>7.7126759237467644</v>
      </c>
      <c r="F377">
        <f t="shared" si="69"/>
        <v>10.586025777691638</v>
      </c>
      <c r="H377">
        <f t="shared" si="65"/>
        <v>-2.706098386005662E-3</v>
      </c>
      <c r="I377">
        <f t="shared" si="66"/>
        <v>-2.8985507246376274E-3</v>
      </c>
      <c r="J377">
        <f t="shared" si="67"/>
        <v>5.2231718898387847E-3</v>
      </c>
      <c r="K377">
        <f t="shared" si="68"/>
        <v>1.9245233863196543E-4</v>
      </c>
      <c r="L377">
        <f t="shared" si="72"/>
        <v>5.0307195512068192E-3</v>
      </c>
      <c r="M377">
        <f t="shared" si="73"/>
        <v>2.5308139202894541E-5</v>
      </c>
      <c r="N377">
        <f t="shared" si="74"/>
        <v>10.532026523125795</v>
      </c>
      <c r="O377">
        <f t="shared" si="75"/>
        <v>2.8061892521419971E-3</v>
      </c>
      <c r="P377">
        <f t="shared" si="77"/>
        <v>7.0857336302359082</v>
      </c>
      <c r="Q377">
        <f t="shared" si="76"/>
        <v>3.0250000000001643E-3</v>
      </c>
      <c r="AA377">
        <f t="shared" si="70"/>
        <v>2.0287651839072709E-5</v>
      </c>
    </row>
    <row r="378" spans="1:27" x14ac:dyDescent="0.2">
      <c r="A378" s="1">
        <v>37210</v>
      </c>
      <c r="B378">
        <v>103.22</v>
      </c>
      <c r="C378">
        <v>103</v>
      </c>
      <c r="D378">
        <v>10.5603</v>
      </c>
      <c r="E378">
        <f t="shared" si="71"/>
        <v>7.6775342403188747</v>
      </c>
      <c r="F378">
        <f t="shared" si="69"/>
        <v>10.53779209455532</v>
      </c>
      <c r="H378">
        <f t="shared" si="65"/>
        <v>2.9072584552758407E-4</v>
      </c>
      <c r="I378">
        <f t="shared" si="66"/>
        <v>-1.9379844961240345E-3</v>
      </c>
      <c r="J378">
        <f t="shared" si="67"/>
        <v>-2.3334907888522549E-3</v>
      </c>
      <c r="K378">
        <f t="shared" si="68"/>
        <v>2.2287103416516185E-3</v>
      </c>
      <c r="L378">
        <f t="shared" si="72"/>
        <v>-4.5622011305038734E-3</v>
      </c>
      <c r="M378">
        <f t="shared" si="73"/>
        <v>2.0813679155170821E-5</v>
      </c>
      <c r="N378">
        <f t="shared" si="74"/>
        <v>10.608590898966384</v>
      </c>
      <c r="O378">
        <f t="shared" si="75"/>
        <v>2.3320109229814806E-3</v>
      </c>
      <c r="P378">
        <f t="shared" si="77"/>
        <v>7.101525678055804</v>
      </c>
      <c r="Q378">
        <f t="shared" si="76"/>
        <v>6.1009000000005213E-4</v>
      </c>
      <c r="AA378">
        <f t="shared" si="70"/>
        <v>1.528345252108758E-5</v>
      </c>
    </row>
    <row r="379" spans="1:27" x14ac:dyDescent="0.2">
      <c r="A379" s="1">
        <v>37240</v>
      </c>
      <c r="B379">
        <v>103.32</v>
      </c>
      <c r="C379">
        <v>102.6</v>
      </c>
      <c r="D379">
        <v>10.504</v>
      </c>
      <c r="E379">
        <f t="shared" si="71"/>
        <v>7.5995838725734179</v>
      </c>
      <c r="F379">
        <f t="shared" si="69"/>
        <v>10.430801393728222</v>
      </c>
      <c r="H379">
        <f t="shared" si="65"/>
        <v>9.688044952527175E-4</v>
      </c>
      <c r="I379">
        <f t="shared" si="66"/>
        <v>-3.8834951456311328E-3</v>
      </c>
      <c r="J379">
        <f t="shared" si="67"/>
        <v>-5.3312879368957455E-3</v>
      </c>
      <c r="K379">
        <f t="shared" si="68"/>
        <v>4.8522996408838504E-3</v>
      </c>
      <c r="L379">
        <f t="shared" si="72"/>
        <v>-1.0183587577779596E-2</v>
      </c>
      <c r="M379">
        <f t="shared" si="73"/>
        <v>1.037054559543069E-4</v>
      </c>
      <c r="N379">
        <f t="shared" si="74"/>
        <v>10.611541739897625</v>
      </c>
      <c r="O379">
        <f t="shared" si="75"/>
        <v>1.1565225820208488E-2</v>
      </c>
      <c r="P379">
        <f t="shared" si="77"/>
        <v>7.1359844085531607</v>
      </c>
      <c r="Q379">
        <f t="shared" si="76"/>
        <v>3.1696900000000271E-3</v>
      </c>
      <c r="AA379">
        <f t="shared" si="70"/>
        <v>6.4180859620690831E-5</v>
      </c>
    </row>
    <row r="380" spans="1:27" x14ac:dyDescent="0.2">
      <c r="A380" s="1">
        <v>37271</v>
      </c>
      <c r="B380">
        <v>103.06</v>
      </c>
      <c r="C380">
        <v>102.8</v>
      </c>
      <c r="D380">
        <v>10.294</v>
      </c>
      <c r="E380">
        <f t="shared" si="71"/>
        <v>7.4809934850711093</v>
      </c>
      <c r="F380">
        <f t="shared" si="69"/>
        <v>10.268030273627014</v>
      </c>
      <c r="H380">
        <f t="shared" si="65"/>
        <v>-2.5164537359658734E-3</v>
      </c>
      <c r="I380">
        <f t="shared" si="66"/>
        <v>1.9493177387914784E-3</v>
      </c>
      <c r="J380">
        <f t="shared" si="67"/>
        <v>-1.9992383853769891E-2</v>
      </c>
      <c r="K380">
        <f t="shared" si="68"/>
        <v>-4.4657714747573518E-3</v>
      </c>
      <c r="L380">
        <f t="shared" si="72"/>
        <v>-1.5526612379012539E-2</v>
      </c>
      <c r="M380">
        <f t="shared" si="73"/>
        <v>2.4107569196810542E-4</v>
      </c>
      <c r="N380">
        <f t="shared" si="74"/>
        <v>10.457091536429148</v>
      </c>
      <c r="O380">
        <f t="shared" si="75"/>
        <v>2.6598849254820065E-2</v>
      </c>
      <c r="P380">
        <f t="shared" si="77"/>
        <v>7.1041167329371309</v>
      </c>
      <c r="Q380">
        <f t="shared" si="76"/>
        <v>4.4099999999999612E-2</v>
      </c>
      <c r="AA380">
        <f t="shared" si="70"/>
        <v>3.516014953337811E-4</v>
      </c>
    </row>
    <row r="381" spans="1:27" x14ac:dyDescent="0.2">
      <c r="A381" s="1">
        <v>37302</v>
      </c>
      <c r="B381">
        <v>103.31</v>
      </c>
      <c r="C381">
        <v>103.3</v>
      </c>
      <c r="D381">
        <v>10.601000000000001</v>
      </c>
      <c r="E381">
        <f t="shared" si="71"/>
        <v>7.7228381016911642</v>
      </c>
      <c r="F381">
        <f t="shared" si="69"/>
        <v>10.599973865066305</v>
      </c>
      <c r="H381">
        <f t="shared" si="65"/>
        <v>2.4257713953037552E-3</v>
      </c>
      <c r="I381">
        <f t="shared" si="66"/>
        <v>4.8638132295719672E-3</v>
      </c>
      <c r="J381">
        <f t="shared" si="67"/>
        <v>2.9823197979405469E-2</v>
      </c>
      <c r="K381">
        <f t="shared" si="68"/>
        <v>-2.438041834268212E-3</v>
      </c>
      <c r="L381">
        <f t="shared" si="72"/>
        <v>3.2261239813673681E-2</v>
      </c>
      <c r="M381">
        <f t="shared" si="73"/>
        <v>1.0407875943153639E-3</v>
      </c>
      <c r="N381">
        <f t="shared" si="74"/>
        <v>10.268902797358043</v>
      </c>
      <c r="O381">
        <f t="shared" si="75"/>
        <v>0.11028855200261339</v>
      </c>
      <c r="P381">
        <f t="shared" si="77"/>
        <v>7.0867965991467052</v>
      </c>
      <c r="Q381">
        <f t="shared" si="76"/>
        <v>9.4249000000000235E-2</v>
      </c>
      <c r="AA381">
        <f t="shared" si="70"/>
        <v>9.1271699447848941E-4</v>
      </c>
    </row>
    <row r="382" spans="1:27" x14ac:dyDescent="0.2">
      <c r="A382" s="1">
        <v>37330</v>
      </c>
      <c r="B382">
        <v>104.2</v>
      </c>
      <c r="C382">
        <v>103.8</v>
      </c>
      <c r="D382">
        <v>10.372</v>
      </c>
      <c r="E382">
        <f t="shared" si="71"/>
        <v>7.5277342473265678</v>
      </c>
      <c r="F382">
        <f t="shared" si="69"/>
        <v>10.332184261036467</v>
      </c>
      <c r="H382">
        <f t="shared" ref="H382:H445" si="78">B382/B381-1</f>
        <v>8.6148485141805953E-3</v>
      </c>
      <c r="I382">
        <f t="shared" ref="I382:I445" si="79">C382/C381-1</f>
        <v>4.8402710551791461E-3</v>
      </c>
      <c r="J382">
        <f t="shared" ref="J382:J445" si="80">D382/D381-1</f>
        <v>-2.1601735685312762E-2</v>
      </c>
      <c r="K382">
        <f t="shared" ref="K382:K445" si="81">H382-I382</f>
        <v>3.7745774590014491E-3</v>
      </c>
      <c r="L382">
        <f t="shared" si="72"/>
        <v>-2.5376313144314211E-2</v>
      </c>
      <c r="M382">
        <f t="shared" si="73"/>
        <v>6.4395726879829418E-4</v>
      </c>
      <c r="N382">
        <f t="shared" si="74"/>
        <v>10.641014295642876</v>
      </c>
      <c r="O382">
        <f t="shared" si="75"/>
        <v>7.2368691260232598E-2</v>
      </c>
      <c r="P382">
        <f t="shared" si="77"/>
        <v>7.1135462618463725</v>
      </c>
      <c r="Q382">
        <f t="shared" si="76"/>
        <v>5.2441000000000453E-2</v>
      </c>
      <c r="AA382">
        <f t="shared" si="70"/>
        <v>5.6778323157484077E-4</v>
      </c>
    </row>
    <row r="383" spans="1:27" x14ac:dyDescent="0.2">
      <c r="A383" s="1">
        <v>37361</v>
      </c>
      <c r="B383">
        <v>104.65</v>
      </c>
      <c r="C383">
        <v>104.4</v>
      </c>
      <c r="D383">
        <v>10.355</v>
      </c>
      <c r="E383">
        <f t="shared" si="71"/>
        <v>7.5263343116510812</v>
      </c>
      <c r="F383">
        <f t="shared" si="69"/>
        <v>10.330262780697565</v>
      </c>
      <c r="H383">
        <f t="shared" si="78"/>
        <v>4.3186180422265519E-3</v>
      </c>
      <c r="I383">
        <f t="shared" si="79"/>
        <v>5.7803468208093012E-3</v>
      </c>
      <c r="J383">
        <f t="shared" si="80"/>
        <v>-1.6390281527187689E-3</v>
      </c>
      <c r="K383">
        <f t="shared" si="81"/>
        <v>-1.4617287785827493E-3</v>
      </c>
      <c r="L383">
        <f t="shared" si="72"/>
        <v>-1.7729937413601959E-4</v>
      </c>
      <c r="M383">
        <f t="shared" si="73"/>
        <v>3.1435068069024257E-8</v>
      </c>
      <c r="N383">
        <f t="shared" si="74"/>
        <v>10.356838949108539</v>
      </c>
      <c r="O383">
        <f t="shared" si="75"/>
        <v>3.3817338237951201E-6</v>
      </c>
      <c r="P383">
        <f t="shared" si="77"/>
        <v>7.103148186557652</v>
      </c>
      <c r="Q383">
        <f t="shared" si="76"/>
        <v>2.8899999999998165E-4</v>
      </c>
      <c r="AA383">
        <f t="shared" si="70"/>
        <v>2.7618599106650058E-6</v>
      </c>
    </row>
    <row r="384" spans="1:27" x14ac:dyDescent="0.2">
      <c r="A384" s="1">
        <v>37391</v>
      </c>
      <c r="B384">
        <v>104.92</v>
      </c>
      <c r="C384">
        <v>104.4</v>
      </c>
      <c r="D384">
        <v>10.241</v>
      </c>
      <c r="E384">
        <f t="shared" si="71"/>
        <v>7.4243206252382752</v>
      </c>
      <c r="F384">
        <f t="shared" si="69"/>
        <v>10.190243995425085</v>
      </c>
      <c r="H384">
        <f t="shared" si="78"/>
        <v>2.5800286669852568E-3</v>
      </c>
      <c r="I384">
        <f t="shared" si="79"/>
        <v>0</v>
      </c>
      <c r="J384">
        <f t="shared" si="80"/>
        <v>-1.1009174311926717E-2</v>
      </c>
      <c r="K384">
        <f t="shared" si="81"/>
        <v>2.5800286669852568E-3</v>
      </c>
      <c r="L384">
        <f t="shared" si="72"/>
        <v>-1.3589202978911974E-2</v>
      </c>
      <c r="M384">
        <f t="shared" si="73"/>
        <v>1.8466643760207006E-4</v>
      </c>
      <c r="N384">
        <f t="shared" si="74"/>
        <v>10.381716196846632</v>
      </c>
      <c r="O384">
        <f t="shared" si="75"/>
        <v>1.9801048054980258E-2</v>
      </c>
      <c r="P384">
        <f t="shared" si="77"/>
        <v>7.1214745125048147</v>
      </c>
      <c r="Q384">
        <f t="shared" si="76"/>
        <v>1.2996000000000176E-2</v>
      </c>
      <c r="AA384">
        <f t="shared" si="70"/>
        <v>1.6212764685308938E-4</v>
      </c>
    </row>
    <row r="385" spans="1:27" x14ac:dyDescent="0.2">
      <c r="A385" s="1">
        <v>37422</v>
      </c>
      <c r="B385">
        <v>104.77</v>
      </c>
      <c r="C385">
        <v>104.5</v>
      </c>
      <c r="D385">
        <v>9.7324999999999999</v>
      </c>
      <c r="E385">
        <f t="shared" si="71"/>
        <v>7.072547859938096</v>
      </c>
      <c r="F385">
        <f t="shared" si="69"/>
        <v>9.7074186312875828</v>
      </c>
      <c r="H385">
        <f t="shared" si="78"/>
        <v>-1.4296606938620782E-3</v>
      </c>
      <c r="I385">
        <f t="shared" si="79"/>
        <v>9.5785440613016526E-4</v>
      </c>
      <c r="J385">
        <f t="shared" si="80"/>
        <v>-4.9653354164632346E-2</v>
      </c>
      <c r="K385">
        <f t="shared" si="81"/>
        <v>-2.3875150999922434E-3</v>
      </c>
      <c r="L385">
        <f t="shared" si="72"/>
        <v>-4.7265839064640103E-2</v>
      </c>
      <c r="M385">
        <f t="shared" si="73"/>
        <v>2.2340595424844584E-3</v>
      </c>
      <c r="N385">
        <f t="shared" si="74"/>
        <v>10.21654945786098</v>
      </c>
      <c r="O385">
        <f t="shared" si="75"/>
        <v>0.23430387765550861</v>
      </c>
      <c r="P385">
        <f t="shared" si="77"/>
        <v>7.1044718845719999</v>
      </c>
      <c r="Q385">
        <f t="shared" si="76"/>
        <v>0.25857224999999973</v>
      </c>
      <c r="AA385">
        <f t="shared" si="70"/>
        <v>2.4291698289424278E-3</v>
      </c>
    </row>
    <row r="386" spans="1:27" x14ac:dyDescent="0.2">
      <c r="A386" s="1">
        <v>37452</v>
      </c>
      <c r="B386">
        <v>104.39</v>
      </c>
      <c r="C386">
        <v>104.6</v>
      </c>
      <c r="D386">
        <v>9.3949999999999996</v>
      </c>
      <c r="E386">
        <f t="shared" si="71"/>
        <v>6.8586984248628058</v>
      </c>
      <c r="F386">
        <f t="shared" si="69"/>
        <v>9.413899798831304</v>
      </c>
      <c r="H386">
        <f t="shared" si="78"/>
        <v>-3.6269924596735725E-3</v>
      </c>
      <c r="I386">
        <f t="shared" si="79"/>
        <v>9.5693779904304499E-4</v>
      </c>
      <c r="J386">
        <f t="shared" si="80"/>
        <v>-3.4677626509118986E-2</v>
      </c>
      <c r="K386">
        <f t="shared" si="81"/>
        <v>-4.5839302587166175E-3</v>
      </c>
      <c r="L386">
        <f t="shared" si="72"/>
        <v>-3.0093696250402369E-2</v>
      </c>
      <c r="M386">
        <f t="shared" si="73"/>
        <v>9.0563055401148159E-4</v>
      </c>
      <c r="N386">
        <f t="shared" si="74"/>
        <v>9.687886898757041</v>
      </c>
      <c r="O386">
        <f t="shared" si="75"/>
        <v>8.5782735463517445E-2</v>
      </c>
      <c r="P386">
        <f t="shared" si="77"/>
        <v>7.071905480928109</v>
      </c>
      <c r="Q386">
        <f t="shared" si="76"/>
        <v>0.11390625000000024</v>
      </c>
      <c r="AA386">
        <f t="shared" si="70"/>
        <v>1.114662214125563E-3</v>
      </c>
    </row>
    <row r="387" spans="1:27" x14ac:dyDescent="0.2">
      <c r="A387" s="1">
        <v>37483</v>
      </c>
      <c r="B387">
        <v>104.46</v>
      </c>
      <c r="C387">
        <v>104.9</v>
      </c>
      <c r="D387">
        <v>9.56</v>
      </c>
      <c r="E387">
        <f t="shared" si="71"/>
        <v>6.9944810043488967</v>
      </c>
      <c r="F387">
        <f t="shared" si="69"/>
        <v>9.6002680451847606</v>
      </c>
      <c r="H387">
        <f t="shared" si="78"/>
        <v>6.7056231439788228E-4</v>
      </c>
      <c r="I387">
        <f t="shared" si="79"/>
        <v>2.8680688336522042E-3</v>
      </c>
      <c r="J387">
        <f t="shared" si="80"/>
        <v>1.756253326237367E-2</v>
      </c>
      <c r="K387">
        <f t="shared" si="81"/>
        <v>-2.1975065192543219E-3</v>
      </c>
      <c r="L387">
        <f t="shared" si="72"/>
        <v>1.9760039781627992E-2</v>
      </c>
      <c r="M387">
        <f t="shared" si="73"/>
        <v>3.9045917217152081E-4</v>
      </c>
      <c r="N387">
        <f t="shared" si="74"/>
        <v>9.374354426251605</v>
      </c>
      <c r="O387">
        <f t="shared" si="75"/>
        <v>3.4464279052370962E-2</v>
      </c>
      <c r="P387">
        <f t="shared" si="77"/>
        <v>7.0563649225302187</v>
      </c>
      <c r="Q387">
        <f t="shared" si="76"/>
        <v>2.7225000000000305E-2</v>
      </c>
      <c r="AA387">
        <f t="shared" si="70"/>
        <v>3.1859810035219987E-4</v>
      </c>
    </row>
    <row r="388" spans="1:27" x14ac:dyDescent="0.2">
      <c r="A388" s="1">
        <v>37514</v>
      </c>
      <c r="B388">
        <v>105.25</v>
      </c>
      <c r="C388">
        <v>105.1</v>
      </c>
      <c r="D388">
        <v>9.4254999999999995</v>
      </c>
      <c r="E388">
        <f t="shared" si="71"/>
        <v>6.8573630878859841</v>
      </c>
      <c r="F388">
        <f t="shared" si="69"/>
        <v>9.4120669833729202</v>
      </c>
      <c r="H388">
        <f t="shared" si="78"/>
        <v>7.5627034271492644E-3</v>
      </c>
      <c r="I388">
        <f t="shared" si="79"/>
        <v>1.9065776930409228E-3</v>
      </c>
      <c r="J388">
        <f t="shared" si="80"/>
        <v>-1.4069037656903816E-2</v>
      </c>
      <c r="K388">
        <f t="shared" si="81"/>
        <v>5.6561257341083415E-3</v>
      </c>
      <c r="L388">
        <f t="shared" si="72"/>
        <v>-1.9725163391012157E-2</v>
      </c>
      <c r="M388">
        <f t="shared" si="73"/>
        <v>3.8908207080212622E-4</v>
      </c>
      <c r="N388">
        <f t="shared" si="74"/>
        <v>9.6140725620180767</v>
      </c>
      <c r="O388">
        <f t="shared" si="75"/>
        <v>3.555961114606155E-2</v>
      </c>
      <c r="P388">
        <f t="shared" si="77"/>
        <v>7.0962766097578012</v>
      </c>
      <c r="Q388">
        <f t="shared" si="76"/>
        <v>1.8090250000000255E-2</v>
      </c>
      <c r="AA388">
        <f t="shared" si="70"/>
        <v>2.9197657374565992E-4</v>
      </c>
    </row>
    <row r="389" spans="1:27" x14ac:dyDescent="0.2">
      <c r="A389" s="1">
        <v>37544</v>
      </c>
      <c r="B389">
        <v>105.59</v>
      </c>
      <c r="C389">
        <v>105.3</v>
      </c>
      <c r="D389">
        <v>9.2774999999999999</v>
      </c>
      <c r="E389">
        <f t="shared" si="71"/>
        <v>6.740757140151258</v>
      </c>
      <c r="F389">
        <f t="shared" si="69"/>
        <v>9.2520196041291793</v>
      </c>
      <c r="H389">
        <f t="shared" si="78"/>
        <v>3.2304038004751234E-3</v>
      </c>
      <c r="I389">
        <f t="shared" si="79"/>
        <v>1.9029495718363432E-3</v>
      </c>
      <c r="J389">
        <f t="shared" si="80"/>
        <v>-1.5702084770038649E-2</v>
      </c>
      <c r="K389">
        <f t="shared" si="81"/>
        <v>1.3274542286387803E-3</v>
      </c>
      <c r="L389">
        <f t="shared" si="72"/>
        <v>-1.7029538998677429E-2</v>
      </c>
      <c r="M389">
        <f t="shared" si="73"/>
        <v>2.9000519850747546E-4</v>
      </c>
      <c r="N389">
        <f t="shared" si="74"/>
        <v>9.438011919832034</v>
      </c>
      <c r="O389">
        <f t="shared" si="75"/>
        <v>2.5764076408165363E-2</v>
      </c>
      <c r="P389">
        <f t="shared" si="77"/>
        <v>7.1056965921510145</v>
      </c>
      <c r="Q389">
        <f t="shared" si="76"/>
        <v>2.1903999999999906E-2</v>
      </c>
      <c r="AA389">
        <f t="shared" si="70"/>
        <v>2.8556678209688564E-4</v>
      </c>
    </row>
    <row r="390" spans="1:27" x14ac:dyDescent="0.2">
      <c r="A390" s="1">
        <v>37575</v>
      </c>
      <c r="B390">
        <v>105.33</v>
      </c>
      <c r="C390">
        <v>105.3</v>
      </c>
      <c r="D390">
        <v>8.9708000000000006</v>
      </c>
      <c r="E390">
        <f t="shared" si="71"/>
        <v>6.5340070309639096</v>
      </c>
      <c r="F390">
        <f t="shared" si="69"/>
        <v>8.9682449444602685</v>
      </c>
      <c r="H390">
        <f t="shared" si="78"/>
        <v>-2.4623543896202804E-3</v>
      </c>
      <c r="I390">
        <f t="shared" si="79"/>
        <v>0</v>
      </c>
      <c r="J390">
        <f t="shared" si="80"/>
        <v>-3.3058474804634752E-2</v>
      </c>
      <c r="K390">
        <f t="shared" si="81"/>
        <v>-2.4623543896202804E-3</v>
      </c>
      <c r="L390">
        <f t="shared" si="72"/>
        <v>-3.0596120415014472E-2</v>
      </c>
      <c r="M390">
        <f t="shared" si="73"/>
        <v>9.3612258445006534E-4</v>
      </c>
      <c r="N390">
        <f t="shared" si="74"/>
        <v>9.2546555071502983</v>
      </c>
      <c r="O390">
        <f t="shared" si="75"/>
        <v>8.057394893955272E-2</v>
      </c>
      <c r="P390">
        <f t="shared" si="77"/>
        <v>7.0881998489560214</v>
      </c>
      <c r="Q390">
        <f t="shared" si="76"/>
        <v>9.4064889999999568E-2</v>
      </c>
      <c r="AA390">
        <f t="shared" si="70"/>
        <v>1.0666909384836715E-3</v>
      </c>
    </row>
    <row r="391" spans="1:27" x14ac:dyDescent="0.2">
      <c r="A391" s="1">
        <v>37605</v>
      </c>
      <c r="B391">
        <v>105.47</v>
      </c>
      <c r="C391">
        <v>105.1</v>
      </c>
      <c r="D391">
        <v>9.0299999999999994</v>
      </c>
      <c r="E391">
        <f t="shared" si="71"/>
        <v>6.5559201668720943</v>
      </c>
      <c r="F391">
        <f t="shared" si="69"/>
        <v>8.9983217976675824</v>
      </c>
      <c r="H391">
        <f t="shared" si="78"/>
        <v>1.3291559859489599E-3</v>
      </c>
      <c r="I391">
        <f t="shared" si="79"/>
        <v>-1.8993352326686086E-3</v>
      </c>
      <c r="J391">
        <f t="shared" si="80"/>
        <v>6.5991884781735344E-3</v>
      </c>
      <c r="K391">
        <f t="shared" si="81"/>
        <v>3.2284912186175685E-3</v>
      </c>
      <c r="L391">
        <f t="shared" si="72"/>
        <v>3.3706972595559659E-3</v>
      </c>
      <c r="M391">
        <f t="shared" si="73"/>
        <v>1.1361600015578098E-5</v>
      </c>
      <c r="N391">
        <f t="shared" si="74"/>
        <v>8.9997621490239759</v>
      </c>
      <c r="O391">
        <f t="shared" si="75"/>
        <v>9.1432763164820503E-4</v>
      </c>
      <c r="P391">
        <f t="shared" si="77"/>
        <v>7.1110840399241821</v>
      </c>
      <c r="Q391">
        <f t="shared" si="76"/>
        <v>3.5046399999998589E-3</v>
      </c>
      <c r="AA391">
        <f t="shared" si="70"/>
        <v>2.1183308480399096E-5</v>
      </c>
    </row>
    <row r="392" spans="1:27" x14ac:dyDescent="0.2">
      <c r="A392" s="1">
        <v>37636</v>
      </c>
      <c r="B392">
        <v>105.81</v>
      </c>
      <c r="C392">
        <v>105.5</v>
      </c>
      <c r="D392">
        <v>8.6780000000000008</v>
      </c>
      <c r="E392">
        <f t="shared" si="71"/>
        <v>6.3040191988334886</v>
      </c>
      <c r="F392">
        <f t="shared" si="69"/>
        <v>8.6525753709479272</v>
      </c>
      <c r="H392">
        <f t="shared" si="78"/>
        <v>3.2236654972979117E-3</v>
      </c>
      <c r="I392">
        <f t="shared" si="79"/>
        <v>3.8058991436726863E-3</v>
      </c>
      <c r="J392">
        <f t="shared" si="80"/>
        <v>-3.8981173864894636E-2</v>
      </c>
      <c r="K392">
        <f t="shared" si="81"/>
        <v>-5.8223364637477459E-4</v>
      </c>
      <c r="L392">
        <f t="shared" si="72"/>
        <v>-3.8398940218519861E-2</v>
      </c>
      <c r="M392">
        <f t="shared" si="73"/>
        <v>1.4744786099054621E-3</v>
      </c>
      <c r="N392">
        <f t="shared" si="74"/>
        <v>9.0247424301732355</v>
      </c>
      <c r="O392">
        <f t="shared" si="75"/>
        <v>0.12023031288244054</v>
      </c>
      <c r="P392">
        <f t="shared" si="77"/>
        <v>7.10694372753394</v>
      </c>
      <c r="Q392">
        <f t="shared" si="76"/>
        <v>0.12390399999999897</v>
      </c>
      <c r="AA392">
        <f t="shared" si="70"/>
        <v>1.5503237459284513E-3</v>
      </c>
    </row>
    <row r="393" spans="1:27" x14ac:dyDescent="0.2">
      <c r="A393" s="1">
        <v>37667</v>
      </c>
      <c r="B393">
        <v>106.74</v>
      </c>
      <c r="C393">
        <v>106.3</v>
      </c>
      <c r="D393">
        <v>8.5449999999999999</v>
      </c>
      <c r="E393">
        <f t="shared" si="71"/>
        <v>6.1999797237613423</v>
      </c>
      <c r="F393">
        <f t="shared" ref="F393:F450" si="82">C393*D393/B393</f>
        <v>8.5097760914371374</v>
      </c>
      <c r="H393">
        <f t="shared" si="78"/>
        <v>8.7893393819109544E-3</v>
      </c>
      <c r="I393">
        <f t="shared" si="79"/>
        <v>7.5829383886256707E-3</v>
      </c>
      <c r="J393">
        <f t="shared" si="80"/>
        <v>-1.5326112007375103E-2</v>
      </c>
      <c r="K393">
        <f t="shared" si="81"/>
        <v>1.2064009932852837E-3</v>
      </c>
      <c r="L393">
        <f t="shared" si="72"/>
        <v>-1.6532513000660387E-2</v>
      </c>
      <c r="M393">
        <f t="shared" si="73"/>
        <v>2.7332398611700474E-4</v>
      </c>
      <c r="N393">
        <f t="shared" si="74"/>
        <v>8.6884691478197311</v>
      </c>
      <c r="O393">
        <f t="shared" si="75"/>
        <v>2.0583396376119879E-2</v>
      </c>
      <c r="P393">
        <f t="shared" si="77"/>
        <v>7.1155175515060591</v>
      </c>
      <c r="Q393">
        <f t="shared" si="76"/>
        <v>1.7689000000000239E-2</v>
      </c>
      <c r="AA393">
        <f t="shared" ref="AA393:AA450" si="83">(J393-0.000638-0.420833*K393)^2</f>
        <v>2.7132037170513431E-4</v>
      </c>
    </row>
    <row r="394" spans="1:27" x14ac:dyDescent="0.2">
      <c r="A394" s="1">
        <v>37695</v>
      </c>
      <c r="B394">
        <v>107.29</v>
      </c>
      <c r="C394">
        <v>107</v>
      </c>
      <c r="D394">
        <v>8.3670000000000009</v>
      </c>
      <c r="E394">
        <f t="shared" ref="E394:E450" si="84">C394*D394/B394/$F$8*$E$8</f>
        <v>6.0794800474015682</v>
      </c>
      <c r="F394">
        <f t="shared" si="82"/>
        <v>8.3443843787864669</v>
      </c>
      <c r="H394">
        <f t="shared" si="78"/>
        <v>5.1527075135844314E-3</v>
      </c>
      <c r="I394">
        <f t="shared" si="79"/>
        <v>6.5851364063969076E-3</v>
      </c>
      <c r="J394">
        <f t="shared" si="80"/>
        <v>-2.0830895260386062E-2</v>
      </c>
      <c r="K394">
        <f t="shared" si="81"/>
        <v>-1.4324288928124762E-3</v>
      </c>
      <c r="L394">
        <f t="shared" ref="L394:L450" si="85">J394-K394</f>
        <v>-1.9398466367573586E-2</v>
      </c>
      <c r="M394">
        <f t="shared" ref="M394:M450" si="86">(J394-K394)^2</f>
        <v>3.7630049741388356E-4</v>
      </c>
      <c r="N394">
        <f t="shared" ref="N394:N451" si="87">D393*(1+K394)</f>
        <v>8.5327598951109174</v>
      </c>
      <c r="O394">
        <f t="shared" ref="O394:O450" si="88">(D394-N394)^2</f>
        <v>2.7476342827182035E-2</v>
      </c>
      <c r="P394">
        <f t="shared" si="77"/>
        <v>7.1053250785779678</v>
      </c>
      <c r="Q394">
        <f t="shared" ref="Q394:Q450" si="89">(D394-D393)^2</f>
        <v>3.1683999999999664E-2</v>
      </c>
      <c r="AA394">
        <f t="shared" si="83"/>
        <v>4.3539337436401549E-4</v>
      </c>
    </row>
    <row r="395" spans="1:27" x14ac:dyDescent="0.2">
      <c r="A395" s="1">
        <v>37726</v>
      </c>
      <c r="B395">
        <v>106.91</v>
      </c>
      <c r="C395">
        <v>106.7</v>
      </c>
      <c r="D395">
        <v>8.4749999999999996</v>
      </c>
      <c r="E395">
        <f t="shared" si="84"/>
        <v>6.162514197522615</v>
      </c>
      <c r="F395">
        <f t="shared" si="82"/>
        <v>8.4583528201290807</v>
      </c>
      <c r="H395">
        <f t="shared" si="78"/>
        <v>-3.5418025911082562E-3</v>
      </c>
      <c r="I395">
        <f t="shared" si="79"/>
        <v>-2.8037383177569319E-3</v>
      </c>
      <c r="J395">
        <f t="shared" si="80"/>
        <v>1.2907852276801579E-2</v>
      </c>
      <c r="K395">
        <f t="shared" si="81"/>
        <v>-7.380642733513243E-4</v>
      </c>
      <c r="L395">
        <f t="shared" si="85"/>
        <v>1.3645916550152903E-2</v>
      </c>
      <c r="M395">
        <f t="shared" si="86"/>
        <v>1.8621103849373691E-4</v>
      </c>
      <c r="N395">
        <f t="shared" si="87"/>
        <v>8.3608246162248712</v>
      </c>
      <c r="O395">
        <f t="shared" si="88"/>
        <v>1.3036018260197872E-2</v>
      </c>
      <c r="P395">
        <f t="shared" ref="P395:P451" si="90">P394*(1+K395)</f>
        <v>7.1000808919869218</v>
      </c>
      <c r="Q395">
        <f t="shared" si="89"/>
        <v>1.1663999999999734E-2</v>
      </c>
      <c r="AA395">
        <f t="shared" si="83"/>
        <v>1.5826782483757264E-4</v>
      </c>
    </row>
    <row r="396" spans="1:27" x14ac:dyDescent="0.2">
      <c r="A396" s="1">
        <v>37756</v>
      </c>
      <c r="B396">
        <v>106.79</v>
      </c>
      <c r="C396">
        <v>106.6</v>
      </c>
      <c r="D396">
        <v>7.9720000000000004</v>
      </c>
      <c r="E396">
        <f t="shared" si="84"/>
        <v>5.7978375717362498</v>
      </c>
      <c r="F396">
        <f t="shared" si="82"/>
        <v>7.9578162749321093</v>
      </c>
      <c r="H396">
        <f t="shared" si="78"/>
        <v>-1.1224394350387579E-3</v>
      </c>
      <c r="I396">
        <f t="shared" si="79"/>
        <v>-9.3720712277423068E-4</v>
      </c>
      <c r="J396">
        <f t="shared" si="80"/>
        <v>-5.9351032448377472E-2</v>
      </c>
      <c r="K396">
        <f t="shared" si="81"/>
        <v>-1.8523231226452719E-4</v>
      </c>
      <c r="L396">
        <f t="shared" si="85"/>
        <v>-5.9165800136112945E-2</v>
      </c>
      <c r="M396">
        <f t="shared" si="86"/>
        <v>3.5005919057464626E-3</v>
      </c>
      <c r="N396">
        <f t="shared" si="87"/>
        <v>8.4734301561535581</v>
      </c>
      <c r="O396">
        <f t="shared" si="88"/>
        <v>0.25143220150018125</v>
      </c>
      <c r="P396">
        <f t="shared" si="90"/>
        <v>7.0987657275860343</v>
      </c>
      <c r="Q396">
        <f t="shared" si="89"/>
        <v>0.25300899999999921</v>
      </c>
      <c r="AA396">
        <f t="shared" si="83"/>
        <v>3.5893375761087126E-3</v>
      </c>
    </row>
    <row r="397" spans="1:27" x14ac:dyDescent="0.2">
      <c r="A397" s="1">
        <v>37787</v>
      </c>
      <c r="B397">
        <v>106.49</v>
      </c>
      <c r="C397">
        <v>106.7</v>
      </c>
      <c r="D397">
        <v>7.7990000000000004</v>
      </c>
      <c r="E397">
        <f t="shared" si="84"/>
        <v>5.693333820747756</v>
      </c>
      <c r="F397">
        <f t="shared" si="82"/>
        <v>7.8143797539675095</v>
      </c>
      <c r="H397">
        <f t="shared" si="78"/>
        <v>-2.8092518026033853E-3</v>
      </c>
      <c r="I397">
        <f t="shared" si="79"/>
        <v>9.3808630394009995E-4</v>
      </c>
      <c r="J397">
        <f t="shared" si="80"/>
        <v>-2.170095333667843E-2</v>
      </c>
      <c r="K397">
        <f t="shared" si="81"/>
        <v>-3.7473381065434852E-3</v>
      </c>
      <c r="L397">
        <f t="shared" si="85"/>
        <v>-1.7953615230134945E-2</v>
      </c>
      <c r="M397">
        <f t="shared" si="86"/>
        <v>3.2233229983173343E-4</v>
      </c>
      <c r="N397">
        <f t="shared" si="87"/>
        <v>7.9421262206146359</v>
      </c>
      <c r="O397">
        <f t="shared" si="88"/>
        <v>2.0485115027429321E-2</v>
      </c>
      <c r="P397">
        <f t="shared" si="90"/>
        <v>7.0721642522656261</v>
      </c>
      <c r="Q397">
        <f t="shared" si="89"/>
        <v>2.9929000000000015E-2</v>
      </c>
      <c r="AA397">
        <f t="shared" si="83"/>
        <v>4.3105855946813079E-4</v>
      </c>
    </row>
    <row r="398" spans="1:27" x14ac:dyDescent="0.2">
      <c r="A398" s="1">
        <v>37817</v>
      </c>
      <c r="B398">
        <v>106.12</v>
      </c>
      <c r="C398">
        <v>106.8</v>
      </c>
      <c r="D398">
        <v>8.0286000000000008</v>
      </c>
      <c r="E398">
        <f t="shared" si="84"/>
        <v>5.8868906467072311</v>
      </c>
      <c r="F398">
        <f t="shared" si="82"/>
        <v>8.0800459856765929</v>
      </c>
      <c r="H398">
        <f t="shared" si="78"/>
        <v>-3.4745046483236619E-3</v>
      </c>
      <c r="I398">
        <f t="shared" si="79"/>
        <v>9.3720712277400864E-4</v>
      </c>
      <c r="J398">
        <f t="shared" si="80"/>
        <v>2.9439671752788943E-2</v>
      </c>
      <c r="K398">
        <f t="shared" si="81"/>
        <v>-4.4117117710976705E-3</v>
      </c>
      <c r="L398">
        <f t="shared" si="85"/>
        <v>3.3851383523886613E-2</v>
      </c>
      <c r="M398">
        <f t="shared" si="86"/>
        <v>1.145916166481262E-3</v>
      </c>
      <c r="N398">
        <f t="shared" si="87"/>
        <v>7.7645930598972095</v>
      </c>
      <c r="O398">
        <f t="shared" si="88"/>
        <v>6.9699664422438856E-2</v>
      </c>
      <c r="P398">
        <f t="shared" si="90"/>
        <v>7.0409639019867694</v>
      </c>
      <c r="Q398">
        <f t="shared" si="89"/>
        <v>5.2716160000000213E-2</v>
      </c>
      <c r="AA398">
        <f t="shared" si="83"/>
        <v>9.3992925282265132E-4</v>
      </c>
    </row>
    <row r="399" spans="1:27" x14ac:dyDescent="0.2">
      <c r="A399" s="1">
        <v>37848</v>
      </c>
      <c r="B399">
        <v>106.09</v>
      </c>
      <c r="C399">
        <v>107.2</v>
      </c>
      <c r="D399">
        <v>8.1329999999999991</v>
      </c>
      <c r="E399">
        <f t="shared" si="84"/>
        <v>5.9874685374951166</v>
      </c>
      <c r="F399">
        <f t="shared" si="82"/>
        <v>8.2180940710717305</v>
      </c>
      <c r="H399">
        <f t="shared" si="78"/>
        <v>-2.8269883151155195E-4</v>
      </c>
      <c r="I399">
        <f t="shared" si="79"/>
        <v>3.7453183520599342E-3</v>
      </c>
      <c r="J399">
        <f t="shared" si="80"/>
        <v>1.3003512443015897E-2</v>
      </c>
      <c r="K399">
        <f t="shared" si="81"/>
        <v>-4.0280171835714862E-3</v>
      </c>
      <c r="L399">
        <f t="shared" si="85"/>
        <v>1.7031529626587383E-2</v>
      </c>
      <c r="M399">
        <f t="shared" si="86"/>
        <v>2.9007300142132374E-4</v>
      </c>
      <c r="N399">
        <f t="shared" si="87"/>
        <v>7.9962606612399787</v>
      </c>
      <c r="O399">
        <f t="shared" si="88"/>
        <v>1.8697646764527624E-2</v>
      </c>
      <c r="P399">
        <f t="shared" si="90"/>
        <v>7.0126027784006597</v>
      </c>
      <c r="Q399">
        <f t="shared" si="89"/>
        <v>1.0899359999999639E-2</v>
      </c>
      <c r="AA399">
        <f t="shared" si="83"/>
        <v>1.9770145655907001E-4</v>
      </c>
    </row>
    <row r="400" spans="1:27" x14ac:dyDescent="0.2">
      <c r="A400" s="1">
        <v>37879</v>
      </c>
      <c r="B400">
        <v>106.86</v>
      </c>
      <c r="C400">
        <v>107.5</v>
      </c>
      <c r="D400">
        <v>8.1649999999999991</v>
      </c>
      <c r="E400">
        <f t="shared" si="84"/>
        <v>5.9844138525707846</v>
      </c>
      <c r="F400">
        <f t="shared" si="82"/>
        <v>8.2139013662736282</v>
      </c>
      <c r="H400">
        <f t="shared" si="78"/>
        <v>7.2579885003298816E-3</v>
      </c>
      <c r="I400">
        <f t="shared" si="79"/>
        <v>2.7985074626866169E-3</v>
      </c>
      <c r="J400">
        <f t="shared" si="80"/>
        <v>3.9345874830936101E-3</v>
      </c>
      <c r="K400">
        <f t="shared" si="81"/>
        <v>4.4594810376432648E-3</v>
      </c>
      <c r="L400">
        <f t="shared" si="85"/>
        <v>-5.248935545496547E-4</v>
      </c>
      <c r="M400">
        <f t="shared" si="86"/>
        <v>2.7551324360777131E-7</v>
      </c>
      <c r="N400">
        <f t="shared" si="87"/>
        <v>8.169268959279151</v>
      </c>
      <c r="O400">
        <f t="shared" si="88"/>
        <v>1.8224013327056507E-5</v>
      </c>
      <c r="P400">
        <f t="shared" si="90"/>
        <v>7.0438753475154616</v>
      </c>
      <c r="Q400">
        <f t="shared" si="89"/>
        <v>1.0240000000000019E-3</v>
      </c>
      <c r="AA400">
        <f t="shared" si="83"/>
        <v>2.016089598751174E-6</v>
      </c>
    </row>
    <row r="401" spans="1:27" x14ac:dyDescent="0.2">
      <c r="A401" s="1">
        <v>37909</v>
      </c>
      <c r="B401">
        <v>106.94</v>
      </c>
      <c r="C401">
        <v>107.4</v>
      </c>
      <c r="D401">
        <v>7.6349999999999998</v>
      </c>
      <c r="E401">
        <f t="shared" si="84"/>
        <v>5.5865704400331291</v>
      </c>
      <c r="F401">
        <f t="shared" si="82"/>
        <v>7.6678417804376293</v>
      </c>
      <c r="H401">
        <f t="shared" si="78"/>
        <v>7.4864308440947269E-4</v>
      </c>
      <c r="I401">
        <f t="shared" si="79"/>
        <v>-9.3023255813950989E-4</v>
      </c>
      <c r="J401">
        <f t="shared" si="80"/>
        <v>-6.4911206368646557E-2</v>
      </c>
      <c r="K401">
        <f t="shared" si="81"/>
        <v>1.6788756425489826E-3</v>
      </c>
      <c r="L401">
        <f t="shared" si="85"/>
        <v>-6.6590082011195539E-2</v>
      </c>
      <c r="M401">
        <f t="shared" si="86"/>
        <v>4.4342390222577481E-3</v>
      </c>
      <c r="N401">
        <f t="shared" si="87"/>
        <v>8.1787080196214124</v>
      </c>
      <c r="O401">
        <f t="shared" si="88"/>
        <v>0.29561841060063837</v>
      </c>
      <c r="P401">
        <f t="shared" si="90"/>
        <v>7.0557011382655563</v>
      </c>
      <c r="Q401">
        <f t="shared" si="89"/>
        <v>0.28089999999999932</v>
      </c>
      <c r="AA401">
        <f t="shared" si="83"/>
        <v>4.3898221079185602E-3</v>
      </c>
    </row>
    <row r="402" spans="1:27" x14ac:dyDescent="0.2">
      <c r="A402" s="1">
        <v>37940</v>
      </c>
      <c r="B402">
        <v>106.71</v>
      </c>
      <c r="C402">
        <v>107.1</v>
      </c>
      <c r="D402">
        <v>7.7874999999999996</v>
      </c>
      <c r="E402">
        <f t="shared" si="84"/>
        <v>5.6944862243463588</v>
      </c>
      <c r="F402">
        <f t="shared" si="82"/>
        <v>7.8159614843969631</v>
      </c>
      <c r="H402">
        <f t="shared" si="78"/>
        <v>-2.1507387319993354E-3</v>
      </c>
      <c r="I402">
        <f t="shared" si="79"/>
        <v>-2.7932960893856107E-3</v>
      </c>
      <c r="J402">
        <f t="shared" si="80"/>
        <v>1.997380484610356E-2</v>
      </c>
      <c r="K402">
        <f t="shared" si="81"/>
        <v>6.4255735738627529E-4</v>
      </c>
      <c r="L402">
        <f t="shared" si="85"/>
        <v>1.9331247488717285E-2</v>
      </c>
      <c r="M402">
        <f t="shared" si="86"/>
        <v>3.7369712947003835E-4</v>
      </c>
      <c r="N402">
        <f t="shared" si="87"/>
        <v>7.6399059254236441</v>
      </c>
      <c r="O402">
        <f t="shared" si="88"/>
        <v>2.17840108500508E-2</v>
      </c>
      <c r="P402">
        <f t="shared" si="90"/>
        <v>7.0602348309434673</v>
      </c>
      <c r="Q402">
        <f t="shared" si="89"/>
        <v>2.3256249999999958E-2</v>
      </c>
      <c r="AA402">
        <f t="shared" si="83"/>
        <v>3.6348930578962836E-4</v>
      </c>
    </row>
    <row r="403" spans="1:27" x14ac:dyDescent="0.2">
      <c r="A403" s="1">
        <v>37970</v>
      </c>
      <c r="B403">
        <v>106.81</v>
      </c>
      <c r="C403">
        <v>107</v>
      </c>
      <c r="D403">
        <v>7.3445999999999998</v>
      </c>
      <c r="E403">
        <f t="shared" si="84"/>
        <v>5.360584509208608</v>
      </c>
      <c r="F403">
        <f t="shared" si="82"/>
        <v>7.3576650126392664</v>
      </c>
      <c r="H403">
        <f t="shared" si="78"/>
        <v>9.3711929528628168E-4</v>
      </c>
      <c r="I403">
        <f t="shared" si="79"/>
        <v>-9.3370681605975392E-4</v>
      </c>
      <c r="J403">
        <f t="shared" si="80"/>
        <v>-5.6873194221508827E-2</v>
      </c>
      <c r="K403">
        <f t="shared" si="81"/>
        <v>1.8708261113460356E-3</v>
      </c>
      <c r="L403">
        <f t="shared" si="85"/>
        <v>-5.8744020332854863E-2</v>
      </c>
      <c r="M403">
        <f t="shared" si="86"/>
        <v>3.4508599248668655E-3</v>
      </c>
      <c r="N403">
        <f t="shared" si="87"/>
        <v>7.8020690583421066</v>
      </c>
      <c r="O403">
        <f t="shared" si="88"/>
        <v>0.20927793934041394</v>
      </c>
      <c r="P403">
        <f t="shared" si="90"/>
        <v>7.0734433026174308</v>
      </c>
      <c r="Q403">
        <f t="shared" si="89"/>
        <v>0.19616040999999987</v>
      </c>
      <c r="AA403">
        <f t="shared" si="83"/>
        <v>3.3987150540283856E-3</v>
      </c>
    </row>
    <row r="404" spans="1:27" x14ac:dyDescent="0.2">
      <c r="A404" s="1">
        <v>38001</v>
      </c>
      <c r="B404">
        <v>106.58</v>
      </c>
      <c r="C404">
        <v>107.5</v>
      </c>
      <c r="D404">
        <v>7.085</v>
      </c>
      <c r="E404">
        <f t="shared" si="84"/>
        <v>5.2064864085998437</v>
      </c>
      <c r="F404">
        <f t="shared" si="82"/>
        <v>7.1461578157252772</v>
      </c>
      <c r="H404">
        <f t="shared" si="78"/>
        <v>-2.1533564273008565E-3</v>
      </c>
      <c r="I404">
        <f t="shared" si="79"/>
        <v>4.6728971962617383E-3</v>
      </c>
      <c r="J404">
        <f t="shared" si="80"/>
        <v>-3.5345696157721318E-2</v>
      </c>
      <c r="K404">
        <f t="shared" si="81"/>
        <v>-6.8262536235625948E-3</v>
      </c>
      <c r="L404">
        <f t="shared" si="85"/>
        <v>-2.8519442534158723E-2</v>
      </c>
      <c r="M404">
        <f t="shared" si="86"/>
        <v>8.1335860245918175E-4</v>
      </c>
      <c r="N404">
        <f t="shared" si="87"/>
        <v>7.2944638976363816</v>
      </c>
      <c r="O404">
        <f t="shared" si="88"/>
        <v>4.387512441302456E-2</v>
      </c>
      <c r="P404">
        <f t="shared" si="90"/>
        <v>7.0251581846418736</v>
      </c>
      <c r="Q404">
        <f t="shared" si="89"/>
        <v>6.7392159999999909E-2</v>
      </c>
      <c r="AA404">
        <f t="shared" si="83"/>
        <v>1.0963372195003879E-3</v>
      </c>
    </row>
    <row r="405" spans="1:27" x14ac:dyDescent="0.2">
      <c r="A405" s="1">
        <v>38032</v>
      </c>
      <c r="B405">
        <v>106.32</v>
      </c>
      <c r="C405">
        <v>108.1</v>
      </c>
      <c r="D405">
        <v>7.1740000000000004</v>
      </c>
      <c r="E405">
        <f t="shared" si="84"/>
        <v>5.3142775717510471</v>
      </c>
      <c r="F405">
        <f t="shared" si="82"/>
        <v>7.294106471030851</v>
      </c>
      <c r="H405">
        <f t="shared" si="78"/>
        <v>-2.4394820791894256E-3</v>
      </c>
      <c r="I405">
        <f t="shared" si="79"/>
        <v>5.5813953488370593E-3</v>
      </c>
      <c r="J405">
        <f t="shared" si="80"/>
        <v>1.2561750176429243E-2</v>
      </c>
      <c r="K405">
        <f t="shared" si="81"/>
        <v>-8.020877428026485E-3</v>
      </c>
      <c r="L405">
        <f t="shared" si="85"/>
        <v>2.0582627604455728E-2</v>
      </c>
      <c r="M405">
        <f t="shared" si="86"/>
        <v>4.2364455910370294E-4</v>
      </c>
      <c r="N405">
        <f t="shared" si="87"/>
        <v>7.0281720834224322</v>
      </c>
      <c r="O405">
        <f t="shared" si="88"/>
        <v>2.1265781253354196E-2</v>
      </c>
      <c r="P405">
        <f t="shared" si="90"/>
        <v>6.9688102519303641</v>
      </c>
      <c r="Q405">
        <f t="shared" si="89"/>
        <v>7.9210000000000738E-3</v>
      </c>
      <c r="AA405">
        <f t="shared" si="83"/>
        <v>2.3406552330505677E-4</v>
      </c>
    </row>
    <row r="406" spans="1:27" x14ac:dyDescent="0.2">
      <c r="A406" s="1">
        <v>38061</v>
      </c>
      <c r="B406">
        <v>107.12</v>
      </c>
      <c r="C406">
        <v>108.8</v>
      </c>
      <c r="D406">
        <v>7.4969999999999999</v>
      </c>
      <c r="E406">
        <f t="shared" si="84"/>
        <v>5.5477640029873028</v>
      </c>
      <c r="F406">
        <f t="shared" si="82"/>
        <v>7.6145780433159072</v>
      </c>
      <c r="H406">
        <f t="shared" si="78"/>
        <v>7.5244544770505239E-3</v>
      </c>
      <c r="I406">
        <f t="shared" si="79"/>
        <v>6.4754856614246403E-3</v>
      </c>
      <c r="J406">
        <f t="shared" si="80"/>
        <v>4.502369668246442E-2</v>
      </c>
      <c r="K406">
        <f t="shared" si="81"/>
        <v>1.0489688156258836E-3</v>
      </c>
      <c r="L406">
        <f t="shared" si="85"/>
        <v>4.3974727866838537E-2</v>
      </c>
      <c r="M406">
        <f t="shared" si="86"/>
        <v>1.9337766909625059E-3</v>
      </c>
      <c r="N406">
        <f t="shared" si="87"/>
        <v>7.1815253022833003</v>
      </c>
      <c r="O406">
        <f t="shared" si="88"/>
        <v>9.9524284899442955E-2</v>
      </c>
      <c r="P406">
        <f t="shared" si="90"/>
        <v>6.9761203165666528</v>
      </c>
      <c r="Q406">
        <f t="shared" si="89"/>
        <v>0.10432899999999969</v>
      </c>
      <c r="AA406">
        <f t="shared" si="83"/>
        <v>1.9310976344160517E-3</v>
      </c>
    </row>
    <row r="407" spans="1:27" x14ac:dyDescent="0.2">
      <c r="A407" s="1">
        <v>38092</v>
      </c>
      <c r="B407">
        <v>107.14</v>
      </c>
      <c r="C407">
        <v>109.2</v>
      </c>
      <c r="D407">
        <v>7.5780000000000003</v>
      </c>
      <c r="E407">
        <f t="shared" si="84"/>
        <v>5.6272697405264136</v>
      </c>
      <c r="F407">
        <f t="shared" si="82"/>
        <v>7.7237035654284112</v>
      </c>
      <c r="H407">
        <f t="shared" si="78"/>
        <v>1.8670649738616873E-4</v>
      </c>
      <c r="I407">
        <f t="shared" si="79"/>
        <v>3.6764705882352811E-3</v>
      </c>
      <c r="J407">
        <f t="shared" si="80"/>
        <v>1.0804321728691502E-2</v>
      </c>
      <c r="K407">
        <f t="shared" si="81"/>
        <v>-3.4897640908491123E-3</v>
      </c>
      <c r="L407">
        <f t="shared" si="85"/>
        <v>1.4294085819540614E-2</v>
      </c>
      <c r="M407">
        <f t="shared" si="86"/>
        <v>2.0432088941639207E-4</v>
      </c>
      <c r="N407">
        <f t="shared" si="87"/>
        <v>7.4708372386109039</v>
      </c>
      <c r="O407">
        <f t="shared" si="88"/>
        <v>1.1483857428536413E-2</v>
      </c>
      <c r="P407">
        <f t="shared" si="90"/>
        <v>6.9517753023924556</v>
      </c>
      <c r="Q407">
        <f t="shared" si="89"/>
        <v>6.5610000000000659E-3</v>
      </c>
      <c r="AA407">
        <f t="shared" si="83"/>
        <v>1.3537158727016749E-4</v>
      </c>
    </row>
    <row r="408" spans="1:27" x14ac:dyDescent="0.2">
      <c r="A408" s="1">
        <v>38122</v>
      </c>
      <c r="B408">
        <v>107.41</v>
      </c>
      <c r="C408">
        <v>109.8</v>
      </c>
      <c r="D408">
        <v>7.7526000000000002</v>
      </c>
      <c r="E408">
        <f t="shared" si="84"/>
        <v>5.774004745501216</v>
      </c>
      <c r="F408">
        <f t="shared" si="82"/>
        <v>7.9251045526487287</v>
      </c>
      <c r="H408">
        <f t="shared" si="78"/>
        <v>2.5200672017919867E-3</v>
      </c>
      <c r="I408">
        <f t="shared" si="79"/>
        <v>5.494505494505475E-3</v>
      </c>
      <c r="J408">
        <f t="shared" si="80"/>
        <v>2.304038004750586E-2</v>
      </c>
      <c r="K408">
        <f t="shared" si="81"/>
        <v>-2.9744382927134883E-3</v>
      </c>
      <c r="L408">
        <f t="shared" si="85"/>
        <v>2.6014818340219348E-2</v>
      </c>
      <c r="M408">
        <f t="shared" si="86"/>
        <v>6.7677077327461289E-4</v>
      </c>
      <c r="N408">
        <f t="shared" si="87"/>
        <v>7.5554597066178175</v>
      </c>
      <c r="O408">
        <f t="shared" si="88"/>
        <v>3.8864295274813047E-2</v>
      </c>
      <c r="P408">
        <f t="shared" si="90"/>
        <v>6.9310976757306797</v>
      </c>
      <c r="Q408">
        <f t="shared" si="89"/>
        <v>3.0485159999999952E-2</v>
      </c>
      <c r="AA408">
        <f t="shared" si="83"/>
        <v>5.5951747990534543E-4</v>
      </c>
    </row>
    <row r="409" spans="1:27" x14ac:dyDescent="0.2">
      <c r="A409" s="1">
        <v>38153</v>
      </c>
      <c r="B409">
        <v>106.94</v>
      </c>
      <c r="C409">
        <v>110.2</v>
      </c>
      <c r="D409">
        <v>7.5549999999999997</v>
      </c>
      <c r="E409">
        <f t="shared" si="84"/>
        <v>5.6721540783884148</v>
      </c>
      <c r="F409">
        <f t="shared" si="82"/>
        <v>7.7853095193566491</v>
      </c>
      <c r="H409">
        <f t="shared" si="78"/>
        <v>-4.3757564472581834E-3</v>
      </c>
      <c r="I409">
        <f t="shared" si="79"/>
        <v>3.6429872495447047E-3</v>
      </c>
      <c r="J409">
        <f t="shared" si="80"/>
        <v>-2.5488223305729751E-2</v>
      </c>
      <c r="K409">
        <f t="shared" si="81"/>
        <v>-8.018743696802888E-3</v>
      </c>
      <c r="L409">
        <f t="shared" si="85"/>
        <v>-1.7469479608926863E-2</v>
      </c>
      <c r="M409">
        <f t="shared" si="86"/>
        <v>3.0518271780671146E-4</v>
      </c>
      <c r="N409">
        <f t="shared" si="87"/>
        <v>7.690433887616166</v>
      </c>
      <c r="O409">
        <f t="shared" si="88"/>
        <v>1.8342337914828352E-2</v>
      </c>
      <c r="P409">
        <f t="shared" si="90"/>
        <v>6.8755189799314893</v>
      </c>
      <c r="Q409">
        <f t="shared" si="89"/>
        <v>3.9045760000000172E-2</v>
      </c>
      <c r="AA409">
        <f t="shared" si="83"/>
        <v>5.1763854874395203E-4</v>
      </c>
    </row>
    <row r="410" spans="1:27" x14ac:dyDescent="0.2">
      <c r="A410" s="1">
        <v>38183</v>
      </c>
      <c r="B410">
        <v>106.78</v>
      </c>
      <c r="C410">
        <v>110</v>
      </c>
      <c r="D410">
        <v>7.4276</v>
      </c>
      <c r="E410">
        <f t="shared" si="84"/>
        <v>5.5747245337543134</v>
      </c>
      <c r="F410">
        <f t="shared" si="82"/>
        <v>7.6515826933882742</v>
      </c>
      <c r="H410">
        <f t="shared" si="78"/>
        <v>-1.4961660744342575E-3</v>
      </c>
      <c r="I410">
        <f t="shared" si="79"/>
        <v>-1.8148820326678861E-3</v>
      </c>
      <c r="J410">
        <f t="shared" si="80"/>
        <v>-1.6863004632693523E-2</v>
      </c>
      <c r="K410">
        <f t="shared" si="81"/>
        <v>3.1871595823362853E-4</v>
      </c>
      <c r="L410">
        <f t="shared" si="85"/>
        <v>-1.7181720590927152E-2</v>
      </c>
      <c r="M410">
        <f t="shared" si="86"/>
        <v>2.9521152246469009E-4</v>
      </c>
      <c r="N410">
        <f t="shared" si="87"/>
        <v>7.5574078990644544</v>
      </c>
      <c r="O410">
        <f t="shared" si="88"/>
        <v>1.6850090659527594E-2</v>
      </c>
      <c r="P410">
        <f t="shared" si="90"/>
        <v>6.8777103175515313</v>
      </c>
      <c r="Q410">
        <f t="shared" si="89"/>
        <v>1.6230759999999931E-2</v>
      </c>
      <c r="AA410">
        <f t="shared" si="83"/>
        <v>3.1099783923408243E-4</v>
      </c>
    </row>
    <row r="411" spans="1:27" x14ac:dyDescent="0.2">
      <c r="A411" s="1">
        <v>38214</v>
      </c>
      <c r="B411">
        <v>106.65</v>
      </c>
      <c r="C411">
        <v>110</v>
      </c>
      <c r="D411">
        <v>7.4720000000000004</v>
      </c>
      <c r="E411">
        <f t="shared" si="84"/>
        <v>5.6148844685553545</v>
      </c>
      <c r="F411">
        <f t="shared" si="82"/>
        <v>7.7067041725269574</v>
      </c>
      <c r="H411">
        <f t="shared" si="78"/>
        <v>-1.2174564525191389E-3</v>
      </c>
      <c r="I411">
        <f t="shared" si="79"/>
        <v>0</v>
      </c>
      <c r="J411">
        <f t="shared" si="80"/>
        <v>5.977704776778614E-3</v>
      </c>
      <c r="K411">
        <f t="shared" si="81"/>
        <v>-1.2174564525191389E-3</v>
      </c>
      <c r="L411">
        <f t="shared" si="85"/>
        <v>7.1951612292977529E-3</v>
      </c>
      <c r="M411">
        <f t="shared" si="86"/>
        <v>5.1770345115589549E-5</v>
      </c>
      <c r="N411">
        <f t="shared" si="87"/>
        <v>7.4185572204532688</v>
      </c>
      <c r="O411">
        <f t="shared" si="88"/>
        <v>2.8561306856805533E-3</v>
      </c>
      <c r="P411">
        <f t="shared" si="90"/>
        <v>6.8693370047468711</v>
      </c>
      <c r="Q411">
        <f t="shared" si="89"/>
        <v>1.9713600000000392E-3</v>
      </c>
      <c r="AA411">
        <f t="shared" si="83"/>
        <v>3.4246496553396183E-5</v>
      </c>
    </row>
    <row r="412" spans="1:27" x14ac:dyDescent="0.2">
      <c r="A412" s="1">
        <v>38245</v>
      </c>
      <c r="B412">
        <v>107.43</v>
      </c>
      <c r="C412">
        <v>110.3</v>
      </c>
      <c r="D412">
        <v>7.4059999999999997</v>
      </c>
      <c r="E412">
        <f t="shared" si="84"/>
        <v>5.5399491762077622</v>
      </c>
      <c r="F412">
        <f t="shared" si="82"/>
        <v>7.6038518104812427</v>
      </c>
      <c r="H412">
        <f t="shared" si="78"/>
        <v>7.3136427566806717E-3</v>
      </c>
      <c r="I412">
        <f t="shared" si="79"/>
        <v>2.7272727272726893E-3</v>
      </c>
      <c r="J412">
        <f t="shared" si="80"/>
        <v>-8.8329764453962678E-3</v>
      </c>
      <c r="K412">
        <f t="shared" si="81"/>
        <v>4.5863700294079823E-3</v>
      </c>
      <c r="L412">
        <f t="shared" si="85"/>
        <v>-1.341934647480425E-2</v>
      </c>
      <c r="M412">
        <f t="shared" si="86"/>
        <v>1.8007885981084125E-4</v>
      </c>
      <c r="N412">
        <f t="shared" si="87"/>
        <v>7.506269356859737</v>
      </c>
      <c r="O412">
        <f t="shared" si="88"/>
        <v>1.005394392506534E-2</v>
      </c>
      <c r="P412">
        <f t="shared" si="90"/>
        <v>6.9008423261073455</v>
      </c>
      <c r="Q412">
        <f t="shared" si="89"/>
        <v>4.3560000000000959E-3</v>
      </c>
      <c r="AA412">
        <f t="shared" si="83"/>
        <v>1.2998444968062811E-4</v>
      </c>
    </row>
    <row r="413" spans="1:27" x14ac:dyDescent="0.2">
      <c r="A413" s="1">
        <v>38275</v>
      </c>
      <c r="B413">
        <v>107.75</v>
      </c>
      <c r="C413">
        <v>110.9</v>
      </c>
      <c r="D413">
        <v>7.3029999999999999</v>
      </c>
      <c r="E413">
        <f t="shared" si="84"/>
        <v>5.4763059595624783</v>
      </c>
      <c r="F413">
        <f t="shared" si="82"/>
        <v>7.5164983758700696</v>
      </c>
      <c r="H413">
        <f t="shared" si="78"/>
        <v>2.9786837940983801E-3</v>
      </c>
      <c r="I413">
        <f t="shared" si="79"/>
        <v>5.4397098821397094E-3</v>
      </c>
      <c r="J413">
        <f t="shared" si="80"/>
        <v>-1.3907642452065883E-2</v>
      </c>
      <c r="K413">
        <f t="shared" si="81"/>
        <v>-2.4610260880413293E-3</v>
      </c>
      <c r="L413">
        <f t="shared" si="85"/>
        <v>-1.1446616364024553E-2</v>
      </c>
      <c r="M413">
        <f t="shared" si="86"/>
        <v>1.3102502618515468E-4</v>
      </c>
      <c r="N413">
        <f t="shared" si="87"/>
        <v>7.3877736407919654</v>
      </c>
      <c r="O413">
        <f t="shared" si="88"/>
        <v>7.1865701731251928E-3</v>
      </c>
      <c r="P413">
        <f t="shared" si="90"/>
        <v>6.8838591731133354</v>
      </c>
      <c r="Q413">
        <f t="shared" si="89"/>
        <v>1.060899999999995E-2</v>
      </c>
      <c r="AA413">
        <f t="shared" si="83"/>
        <v>1.8251905866033645E-4</v>
      </c>
    </row>
    <row r="414" spans="1:27" x14ac:dyDescent="0.2">
      <c r="A414" s="1">
        <v>38306</v>
      </c>
      <c r="B414">
        <v>107.13</v>
      </c>
      <c r="C414">
        <v>110.9</v>
      </c>
      <c r="D414">
        <v>7.0138999999999996</v>
      </c>
      <c r="E414">
        <f t="shared" si="84"/>
        <v>5.2899570628475407</v>
      </c>
      <c r="F414">
        <f t="shared" si="82"/>
        <v>7.2607253803789789</v>
      </c>
      <c r="H414">
        <f t="shared" si="78"/>
        <v>-5.7540603248260602E-3</v>
      </c>
      <c r="I414">
        <f t="shared" si="79"/>
        <v>0</v>
      </c>
      <c r="J414">
        <f t="shared" si="80"/>
        <v>-3.9586471313159066E-2</v>
      </c>
      <c r="K414">
        <f t="shared" si="81"/>
        <v>-5.7540603248260602E-3</v>
      </c>
      <c r="L414">
        <f t="shared" si="85"/>
        <v>-3.3832410988333006E-2</v>
      </c>
      <c r="M414">
        <f t="shared" si="86"/>
        <v>1.1446320332834758E-3</v>
      </c>
      <c r="N414">
        <f t="shared" si="87"/>
        <v>7.2609780974477953</v>
      </c>
      <c r="O414">
        <f t="shared" si="88"/>
        <v>6.1047586238422449E-2</v>
      </c>
      <c r="P414">
        <f t="shared" si="90"/>
        <v>6.844249032163634</v>
      </c>
      <c r="Q414">
        <f t="shared" si="89"/>
        <v>8.3578810000000212E-2</v>
      </c>
      <c r="AA414">
        <f t="shared" si="83"/>
        <v>1.4290647558806086E-3</v>
      </c>
    </row>
    <row r="415" spans="1:27" x14ac:dyDescent="0.2">
      <c r="A415" s="1">
        <v>38336</v>
      </c>
      <c r="B415">
        <v>107.11</v>
      </c>
      <c r="C415">
        <v>110.5</v>
      </c>
      <c r="D415">
        <v>6.8042999999999996</v>
      </c>
      <c r="E415">
        <f t="shared" si="84"/>
        <v>5.114319411286127</v>
      </c>
      <c r="F415">
        <f t="shared" si="82"/>
        <v>7.0196540939221359</v>
      </c>
      <c r="H415">
        <f t="shared" si="78"/>
        <v>-1.8668906935492835E-4</v>
      </c>
      <c r="I415">
        <f t="shared" si="79"/>
        <v>-3.6068530207394867E-3</v>
      </c>
      <c r="J415">
        <f t="shared" si="80"/>
        <v>-2.9883517016210726E-2</v>
      </c>
      <c r="K415">
        <f t="shared" si="81"/>
        <v>3.4201639513845583E-3</v>
      </c>
      <c r="L415">
        <f t="shared" si="85"/>
        <v>-3.3303680967595284E-2</v>
      </c>
      <c r="M415">
        <f t="shared" si="86"/>
        <v>1.1091351659913682E-3</v>
      </c>
      <c r="N415">
        <f t="shared" si="87"/>
        <v>7.0378886879386169</v>
      </c>
      <c r="O415">
        <f t="shared" si="88"/>
        <v>5.4563675132884744E-2</v>
      </c>
      <c r="P415">
        <f t="shared" si="90"/>
        <v>6.8676574859777393</v>
      </c>
      <c r="Q415">
        <f t="shared" si="89"/>
        <v>4.3932160000000005E-2</v>
      </c>
      <c r="AA415">
        <f t="shared" si="83"/>
        <v>1.0214949657385024E-3</v>
      </c>
    </row>
    <row r="416" spans="1:27" x14ac:dyDescent="0.2">
      <c r="A416" s="1">
        <v>38367</v>
      </c>
      <c r="B416">
        <v>106.55</v>
      </c>
      <c r="C416">
        <v>110.7</v>
      </c>
      <c r="D416">
        <v>6.8856000000000002</v>
      </c>
      <c r="E416">
        <f t="shared" si="84"/>
        <v>5.2120442340953277</v>
      </c>
      <c r="F416">
        <f t="shared" si="82"/>
        <v>7.1537862036602542</v>
      </c>
      <c r="H416">
        <f t="shared" si="78"/>
        <v>-5.2282700028009055E-3</v>
      </c>
      <c r="I416">
        <f t="shared" si="79"/>
        <v>1.8099547511312153E-3</v>
      </c>
      <c r="J416">
        <f t="shared" si="80"/>
        <v>1.1948326793351338E-2</v>
      </c>
      <c r="K416">
        <f t="shared" si="81"/>
        <v>-7.0382247539321208E-3</v>
      </c>
      <c r="L416">
        <f t="shared" si="85"/>
        <v>1.8986551547283459E-2</v>
      </c>
      <c r="M416">
        <f t="shared" si="86"/>
        <v>3.604891396576519E-4</v>
      </c>
      <c r="N416">
        <f t="shared" si="87"/>
        <v>6.7564098073068193</v>
      </c>
      <c r="O416">
        <f t="shared" si="88"/>
        <v>1.6690105888101207E-2</v>
      </c>
      <c r="P416">
        <f t="shared" si="90"/>
        <v>6.8193213690584038</v>
      </c>
      <c r="Q416">
        <f t="shared" si="89"/>
        <v>6.6096900000000968E-3</v>
      </c>
      <c r="AA416">
        <f t="shared" si="83"/>
        <v>2.0369694968677639E-4</v>
      </c>
    </row>
    <row r="417" spans="1:27" x14ac:dyDescent="0.2">
      <c r="A417" s="1">
        <v>38398</v>
      </c>
      <c r="B417">
        <v>107.05</v>
      </c>
      <c r="C417">
        <v>111.4</v>
      </c>
      <c r="D417">
        <v>7.0564999999999998</v>
      </c>
      <c r="E417">
        <f t="shared" si="84"/>
        <v>5.3500766130646555</v>
      </c>
      <c r="F417">
        <f t="shared" si="82"/>
        <v>7.3432424100887443</v>
      </c>
      <c r="H417">
        <f t="shared" si="78"/>
        <v>4.6926325668699143E-3</v>
      </c>
      <c r="I417">
        <f t="shared" si="79"/>
        <v>6.3233965672990777E-3</v>
      </c>
      <c r="J417">
        <f t="shared" si="80"/>
        <v>2.4819914023469281E-2</v>
      </c>
      <c r="K417">
        <f t="shared" si="81"/>
        <v>-1.6307640004291635E-3</v>
      </c>
      <c r="L417">
        <f t="shared" si="85"/>
        <v>2.6450678023898444E-2</v>
      </c>
      <c r="M417">
        <f t="shared" si="86"/>
        <v>6.9963836792394406E-4</v>
      </c>
      <c r="N417">
        <f t="shared" si="87"/>
        <v>6.8743712113986453</v>
      </c>
      <c r="O417">
        <f t="shared" si="88"/>
        <v>3.3170895637396877E-2</v>
      </c>
      <c r="P417">
        <f t="shared" si="90"/>
        <v>6.8082006652623859</v>
      </c>
      <c r="Q417">
        <f t="shared" si="89"/>
        <v>2.9206809999999864E-2</v>
      </c>
      <c r="AA417">
        <f t="shared" si="83"/>
        <v>6.1842703950133456E-4</v>
      </c>
    </row>
    <row r="418" spans="1:27" x14ac:dyDescent="0.2">
      <c r="A418" s="1">
        <v>38426</v>
      </c>
      <c r="B418">
        <v>107.26</v>
      </c>
      <c r="C418">
        <v>112.3</v>
      </c>
      <c r="D418">
        <v>6.7626999999999997</v>
      </c>
      <c r="E418">
        <f t="shared" si="84"/>
        <v>5.15862812791348</v>
      </c>
      <c r="F418">
        <f t="shared" si="82"/>
        <v>7.0804699794890915</v>
      </c>
      <c r="H418">
        <f t="shared" si="78"/>
        <v>1.9617001401215362E-3</v>
      </c>
      <c r="I418">
        <f t="shared" si="79"/>
        <v>8.0789946140034097E-3</v>
      </c>
      <c r="J418">
        <f t="shared" si="80"/>
        <v>-4.1635371643165886E-2</v>
      </c>
      <c r="K418">
        <f t="shared" si="81"/>
        <v>-6.1172944738818735E-3</v>
      </c>
      <c r="L418">
        <f t="shared" si="85"/>
        <v>-3.5518077169284012E-2</v>
      </c>
      <c r="M418">
        <f t="shared" si="86"/>
        <v>1.2615338058032143E-3</v>
      </c>
      <c r="N418">
        <f t="shared" si="87"/>
        <v>7.0133333115450522</v>
      </c>
      <c r="O418">
        <f t="shared" si="88"/>
        <v>6.2817056856039361E-2</v>
      </c>
      <c r="P418">
        <f t="shared" si="90"/>
        <v>6.7665528969556972</v>
      </c>
      <c r="Q418">
        <f t="shared" si="89"/>
        <v>8.6318440000000038E-2</v>
      </c>
      <c r="AA418">
        <f t="shared" si="83"/>
        <v>1.5760115742480317E-3</v>
      </c>
    </row>
    <row r="419" spans="1:27" x14ac:dyDescent="0.2">
      <c r="A419" s="1">
        <v>38457</v>
      </c>
      <c r="B419">
        <v>107.42</v>
      </c>
      <c r="C419">
        <v>113</v>
      </c>
      <c r="D419">
        <v>7.0986000000000002</v>
      </c>
      <c r="E419">
        <f t="shared" si="84"/>
        <v>5.4404915019815396</v>
      </c>
      <c r="F419">
        <f t="shared" si="82"/>
        <v>7.4673412772295658</v>
      </c>
      <c r="H419">
        <f t="shared" si="78"/>
        <v>1.491702405369999E-3</v>
      </c>
      <c r="I419">
        <f t="shared" si="79"/>
        <v>6.2333036509349959E-3</v>
      </c>
      <c r="J419">
        <f t="shared" si="80"/>
        <v>4.9669510698389763E-2</v>
      </c>
      <c r="K419">
        <f t="shared" si="81"/>
        <v>-4.741601245564997E-3</v>
      </c>
      <c r="L419">
        <f t="shared" si="85"/>
        <v>5.441111194395476E-2</v>
      </c>
      <c r="M419">
        <f t="shared" si="86"/>
        <v>2.9605691029775763E-3</v>
      </c>
      <c r="N419">
        <f t="shared" si="87"/>
        <v>6.7306339732566176</v>
      </c>
      <c r="O419">
        <f t="shared" si="88"/>
        <v>0.1353989968373118</v>
      </c>
      <c r="P419">
        <f t="shared" si="90"/>
        <v>6.7344686013113106</v>
      </c>
      <c r="Q419">
        <f t="shared" si="89"/>
        <v>0.11282881000000036</v>
      </c>
      <c r="AA419">
        <f t="shared" si="83"/>
        <v>2.6037478888723533E-3</v>
      </c>
    </row>
    <row r="420" spans="1:27" x14ac:dyDescent="0.2">
      <c r="A420" s="1">
        <v>38487</v>
      </c>
      <c r="B420">
        <v>107.49</v>
      </c>
      <c r="C420">
        <v>112.9</v>
      </c>
      <c r="D420">
        <v>7.1498999999999997</v>
      </c>
      <c r="E420">
        <f t="shared" si="84"/>
        <v>5.4713939117260075</v>
      </c>
      <c r="F420">
        <f t="shared" si="82"/>
        <v>7.5097563494278541</v>
      </c>
      <c r="H420">
        <f t="shared" si="78"/>
        <v>6.5164773785131302E-4</v>
      </c>
      <c r="I420">
        <f t="shared" si="79"/>
        <v>-8.8495575221236855E-4</v>
      </c>
      <c r="J420">
        <f t="shared" si="80"/>
        <v>7.2267771109795209E-3</v>
      </c>
      <c r="K420">
        <f t="shared" si="81"/>
        <v>1.5366034900636816E-3</v>
      </c>
      <c r="L420">
        <f t="shared" si="85"/>
        <v>5.6901736209158393E-3</v>
      </c>
      <c r="M420">
        <f t="shared" si="86"/>
        <v>3.2378075836166476E-5</v>
      </c>
      <c r="N420">
        <f t="shared" si="87"/>
        <v>7.1095077335345662</v>
      </c>
      <c r="O420">
        <f t="shared" si="88"/>
        <v>1.6315351902145821E-3</v>
      </c>
      <c r="P420">
        <f t="shared" si="90"/>
        <v>6.7448168092678102</v>
      </c>
      <c r="Q420">
        <f t="shared" si="89"/>
        <v>2.6316899999999444E-3</v>
      </c>
      <c r="AA420">
        <f t="shared" si="83"/>
        <v>3.5308833524721366E-5</v>
      </c>
    </row>
    <row r="421" spans="1:27" x14ac:dyDescent="0.2">
      <c r="A421" s="1">
        <v>38518</v>
      </c>
      <c r="B421">
        <v>107.53</v>
      </c>
      <c r="C421">
        <v>113</v>
      </c>
      <c r="D421">
        <v>7.6036999999999999</v>
      </c>
      <c r="E421">
        <f t="shared" si="84"/>
        <v>5.8216475269360028</v>
      </c>
      <c r="F421">
        <f t="shared" si="82"/>
        <v>7.9904966055984366</v>
      </c>
      <c r="H421">
        <f t="shared" si="78"/>
        <v>3.7212763978056174E-4</v>
      </c>
      <c r="I421">
        <f t="shared" si="79"/>
        <v>8.857395925596645E-4</v>
      </c>
      <c r="J421">
        <f t="shared" si="80"/>
        <v>6.3469419152715423E-2</v>
      </c>
      <c r="K421">
        <f t="shared" si="81"/>
        <v>-5.1361195277910277E-4</v>
      </c>
      <c r="L421">
        <f t="shared" si="85"/>
        <v>6.3983031105494526E-2</v>
      </c>
      <c r="M421">
        <f t="shared" si="86"/>
        <v>4.0938282694466801E-3</v>
      </c>
      <c r="N421">
        <f t="shared" si="87"/>
        <v>7.1462277258988243</v>
      </c>
      <c r="O421">
        <f t="shared" si="88"/>
        <v>0.20928088157130117</v>
      </c>
      <c r="P421">
        <f t="shared" si="90"/>
        <v>6.7413525907352652</v>
      </c>
      <c r="Q421">
        <f t="shared" si="89"/>
        <v>0.20593444000000019</v>
      </c>
      <c r="AA421">
        <f t="shared" si="83"/>
        <v>3.9749953278017565E-3</v>
      </c>
    </row>
    <row r="422" spans="1:27" x14ac:dyDescent="0.2">
      <c r="A422" s="1">
        <v>38548</v>
      </c>
      <c r="B422">
        <v>107.13</v>
      </c>
      <c r="C422">
        <v>113.5</v>
      </c>
      <c r="D422">
        <v>7.9145000000000003</v>
      </c>
      <c r="E422">
        <f t="shared" si="84"/>
        <v>6.1091441973036762</v>
      </c>
      <c r="F422">
        <f t="shared" si="82"/>
        <v>8.385099878652106</v>
      </c>
      <c r="H422">
        <f t="shared" si="78"/>
        <v>-3.7198921231285098E-3</v>
      </c>
      <c r="I422">
        <f t="shared" si="79"/>
        <v>4.4247787610618428E-3</v>
      </c>
      <c r="J422">
        <f t="shared" si="80"/>
        <v>4.0874837250286067E-2</v>
      </c>
      <c r="K422">
        <f t="shared" si="81"/>
        <v>-8.1446708841903526E-3</v>
      </c>
      <c r="L422">
        <f t="shared" si="85"/>
        <v>4.9019508134476419E-2</v>
      </c>
      <c r="M422">
        <f t="shared" si="86"/>
        <v>2.4029121777459999E-3</v>
      </c>
      <c r="N422">
        <f t="shared" si="87"/>
        <v>7.5417703659978814</v>
      </c>
      <c r="O422">
        <f t="shared" si="88"/>
        <v>0.13892738006335351</v>
      </c>
      <c r="P422">
        <f t="shared" si="90"/>
        <v>6.6864464925694422</v>
      </c>
      <c r="Q422">
        <f t="shared" si="89"/>
        <v>9.6596640000000261E-2</v>
      </c>
      <c r="AA422">
        <f t="shared" si="83"/>
        <v>1.906578389272606E-3</v>
      </c>
    </row>
    <row r="423" spans="1:27" x14ac:dyDescent="0.2">
      <c r="A423" s="1">
        <v>38579</v>
      </c>
      <c r="B423">
        <v>107.34</v>
      </c>
      <c r="C423">
        <v>114.1</v>
      </c>
      <c r="D423">
        <v>7.5636999999999999</v>
      </c>
      <c r="E423">
        <f t="shared" si="84"/>
        <v>5.8577453046394625</v>
      </c>
      <c r="F423">
        <f t="shared" si="82"/>
        <v>8.0400425749953417</v>
      </c>
      <c r="H423">
        <f t="shared" si="78"/>
        <v>1.9602352282275248E-3</v>
      </c>
      <c r="I423">
        <f t="shared" si="79"/>
        <v>5.2863436123347096E-3</v>
      </c>
      <c r="J423">
        <f t="shared" si="80"/>
        <v>-4.4323709646850729E-2</v>
      </c>
      <c r="K423">
        <f t="shared" si="81"/>
        <v>-3.3261083841071848E-3</v>
      </c>
      <c r="L423">
        <f t="shared" si="85"/>
        <v>-4.0997601262743544E-2</v>
      </c>
      <c r="M423">
        <f t="shared" si="86"/>
        <v>1.6808033092989109E-3</v>
      </c>
      <c r="N423">
        <f t="shared" si="87"/>
        <v>7.8881755151939839</v>
      </c>
      <c r="O423">
        <f t="shared" si="88"/>
        <v>0.10528435996040134</v>
      </c>
      <c r="P423">
        <f t="shared" si="90"/>
        <v>6.6642066468306229</v>
      </c>
      <c r="Q423">
        <f t="shared" si="89"/>
        <v>0.12306064000000032</v>
      </c>
      <c r="AA423">
        <f t="shared" si="83"/>
        <v>1.8976455332319136E-3</v>
      </c>
    </row>
    <row r="424" spans="1:27" x14ac:dyDescent="0.2">
      <c r="A424" s="1">
        <v>38610</v>
      </c>
      <c r="B424">
        <v>108.07</v>
      </c>
      <c r="C424">
        <v>115.4</v>
      </c>
      <c r="D424">
        <v>7.4954000000000001</v>
      </c>
      <c r="E424">
        <f t="shared" si="84"/>
        <v>5.8313298470568018</v>
      </c>
      <c r="F424">
        <f t="shared" si="82"/>
        <v>8.0037860645877679</v>
      </c>
      <c r="H424">
        <f t="shared" si="78"/>
        <v>6.8008198248554752E-3</v>
      </c>
      <c r="I424">
        <f t="shared" si="79"/>
        <v>1.1393514460999121E-2</v>
      </c>
      <c r="J424">
        <f t="shared" si="80"/>
        <v>-9.0299721036000147E-3</v>
      </c>
      <c r="K424">
        <f t="shared" si="81"/>
        <v>-4.592694636143646E-3</v>
      </c>
      <c r="L424">
        <f t="shared" si="85"/>
        <v>-4.4372774674563686E-3</v>
      </c>
      <c r="M424">
        <f t="shared" si="86"/>
        <v>1.9689431323196005E-5</v>
      </c>
      <c r="N424">
        <f t="shared" si="87"/>
        <v>7.5289622355806003</v>
      </c>
      <c r="O424">
        <f t="shared" si="88"/>
        <v>1.1264236571677081E-3</v>
      </c>
      <c r="P424">
        <f t="shared" si="90"/>
        <v>6.6335999807095707</v>
      </c>
      <c r="Q424">
        <f t="shared" si="89"/>
        <v>4.6648899999999736E-3</v>
      </c>
      <c r="AA424">
        <f t="shared" si="83"/>
        <v>5.9833545554527987E-5</v>
      </c>
    </row>
    <row r="425" spans="1:27" x14ac:dyDescent="0.2">
      <c r="A425" s="1">
        <v>38640</v>
      </c>
      <c r="B425">
        <v>108.27</v>
      </c>
      <c r="C425">
        <v>115.7</v>
      </c>
      <c r="D425">
        <v>7.7047999999999996</v>
      </c>
      <c r="E425">
        <f t="shared" si="84"/>
        <v>5.9987218936785007</v>
      </c>
      <c r="F425">
        <f t="shared" si="82"/>
        <v>8.2335398540685318</v>
      </c>
      <c r="H425">
        <f t="shared" si="78"/>
        <v>1.8506523549550735E-3</v>
      </c>
      <c r="I425">
        <f t="shared" si="79"/>
        <v>2.5996533795493715E-3</v>
      </c>
      <c r="J425">
        <f t="shared" si="80"/>
        <v>2.7937134775995798E-2</v>
      </c>
      <c r="K425">
        <f t="shared" si="81"/>
        <v>-7.4900102459429796E-4</v>
      </c>
      <c r="L425">
        <f t="shared" si="85"/>
        <v>2.8686135800590096E-2</v>
      </c>
      <c r="M425">
        <f t="shared" si="86"/>
        <v>8.2289438716989674E-4</v>
      </c>
      <c r="N425">
        <f t="shared" si="87"/>
        <v>7.4897859377202556</v>
      </c>
      <c r="O425">
        <f t="shared" si="88"/>
        <v>4.6231046978037663E-2</v>
      </c>
      <c r="P425">
        <f t="shared" si="90"/>
        <v>6.6286314075272701</v>
      </c>
      <c r="Q425">
        <f t="shared" si="89"/>
        <v>4.3848359999999829E-2</v>
      </c>
      <c r="AA425">
        <f t="shared" si="83"/>
        <v>7.6255172526515705E-4</v>
      </c>
    </row>
    <row r="426" spans="1:27" x14ac:dyDescent="0.2">
      <c r="A426" s="1">
        <v>38671</v>
      </c>
      <c r="B426">
        <v>108.01</v>
      </c>
      <c r="C426">
        <v>114.8</v>
      </c>
      <c r="D426">
        <v>8.1959</v>
      </c>
      <c r="E426">
        <f t="shared" si="84"/>
        <v>6.3466815665216174</v>
      </c>
      <c r="F426">
        <f t="shared" si="82"/>
        <v>8.711131561892417</v>
      </c>
      <c r="H426">
        <f t="shared" si="78"/>
        <v>-2.4014038976631902E-3</v>
      </c>
      <c r="I426">
        <f t="shared" si="79"/>
        <v>-7.7787381158168634E-3</v>
      </c>
      <c r="J426">
        <f t="shared" si="80"/>
        <v>6.3739487072993484E-2</v>
      </c>
      <c r="K426">
        <f t="shared" si="81"/>
        <v>5.3773342181536732E-3</v>
      </c>
      <c r="L426">
        <f t="shared" si="85"/>
        <v>5.8362152854839811E-2</v>
      </c>
      <c r="M426">
        <f t="shared" si="86"/>
        <v>3.4061408858516865E-3</v>
      </c>
      <c r="N426">
        <f t="shared" si="87"/>
        <v>7.7462312846840309</v>
      </c>
      <c r="O426">
        <f t="shared" si="88"/>
        <v>0.20220195353391404</v>
      </c>
      <c r="P426">
        <f t="shared" si="90"/>
        <v>6.6642757740144951</v>
      </c>
      <c r="Q426">
        <f t="shared" si="89"/>
        <v>0.24117921000000031</v>
      </c>
      <c r="AA426">
        <f t="shared" si="83"/>
        <v>3.7013264140061319E-3</v>
      </c>
    </row>
    <row r="427" spans="1:27" x14ac:dyDescent="0.2">
      <c r="A427" s="1">
        <v>38701</v>
      </c>
      <c r="B427">
        <v>108.06</v>
      </c>
      <c r="C427">
        <v>114.3</v>
      </c>
      <c r="D427">
        <v>7.9673999999999996</v>
      </c>
      <c r="E427">
        <f t="shared" si="84"/>
        <v>6.1400233759022758</v>
      </c>
      <c r="F427">
        <f t="shared" si="82"/>
        <v>8.4274830649639085</v>
      </c>
      <c r="H427">
        <f t="shared" si="78"/>
        <v>4.6292009999060468E-4</v>
      </c>
      <c r="I427">
        <f t="shared" si="79"/>
        <v>-4.3554006968641312E-3</v>
      </c>
      <c r="J427">
        <f t="shared" si="80"/>
        <v>-2.7879793555314336E-2</v>
      </c>
      <c r="K427">
        <f t="shared" si="81"/>
        <v>4.8183207968547359E-3</v>
      </c>
      <c r="L427">
        <f t="shared" si="85"/>
        <v>-3.2698114352169072E-2</v>
      </c>
      <c r="M427">
        <f t="shared" si="86"/>
        <v>1.0691666821875251E-3</v>
      </c>
      <c r="N427">
        <f t="shared" si="87"/>
        <v>8.2353904754189404</v>
      </c>
      <c r="O427">
        <f t="shared" si="88"/>
        <v>7.1818894915269924E-2</v>
      </c>
      <c r="P427">
        <f t="shared" si="90"/>
        <v>6.6963863925724034</v>
      </c>
      <c r="Q427">
        <f t="shared" si="89"/>
        <v>5.2212250000000168E-2</v>
      </c>
      <c r="AA427">
        <f t="shared" si="83"/>
        <v>9.3302768945180794E-4</v>
      </c>
    </row>
    <row r="428" spans="1:27" x14ac:dyDescent="0.2">
      <c r="A428" s="22">
        <v>38732</v>
      </c>
      <c r="B428">
        <v>107.2</v>
      </c>
      <c r="C428">
        <v>115.2</v>
      </c>
      <c r="D428">
        <v>7.7525000000000004</v>
      </c>
      <c r="E428">
        <f t="shared" si="84"/>
        <v>6.0697611940298506</v>
      </c>
      <c r="F428">
        <f t="shared" si="82"/>
        <v>8.3310447761194037</v>
      </c>
      <c r="H428">
        <f t="shared" si="78"/>
        <v>-7.9585415509901836E-3</v>
      </c>
      <c r="I428">
        <f t="shared" si="79"/>
        <v>7.8740157480314821E-3</v>
      </c>
      <c r="J428">
        <f t="shared" si="80"/>
        <v>-2.697241258126859E-2</v>
      </c>
      <c r="K428">
        <f t="shared" si="81"/>
        <v>-1.5832557299021666E-2</v>
      </c>
      <c r="L428">
        <f t="shared" si="85"/>
        <v>-1.1139855282246924E-2</v>
      </c>
      <c r="M428">
        <f t="shared" si="86"/>
        <v>1.2409637570940469E-4</v>
      </c>
      <c r="N428">
        <f t="shared" si="87"/>
        <v>7.841255682975774</v>
      </c>
      <c r="O428">
        <f t="shared" si="88"/>
        <v>7.8775712604960326E-3</v>
      </c>
      <c r="P428">
        <f t="shared" si="90"/>
        <v>6.5903654713156117</v>
      </c>
      <c r="Q428">
        <f t="shared" si="89"/>
        <v>4.6182009999999656E-2</v>
      </c>
      <c r="T428" s="22">
        <v>38732</v>
      </c>
      <c r="U428">
        <f t="shared" ref="U428:U451" si="91">0.00121673+0.372891*K427</f>
        <v>3.0134384602599593E-3</v>
      </c>
      <c r="V428">
        <f t="shared" ref="V428:V451" si="92">D427*(1+U428)</f>
        <v>7.9914092695882752</v>
      </c>
      <c r="W428">
        <f t="shared" ref="W428:W451" si="93">D428-V428</f>
        <v>-0.23890926958827485</v>
      </c>
      <c r="X428">
        <f>W428^2</f>
        <v>5.7077639095202991E-2</v>
      </c>
      <c r="Y428">
        <f>(D428-D427)^2</f>
        <v>4.6182009999999656E-2</v>
      </c>
      <c r="AA428">
        <f t="shared" si="83"/>
        <v>4.3879985081185242E-4</v>
      </c>
    </row>
    <row r="429" spans="1:27" x14ac:dyDescent="0.2">
      <c r="A429" s="22">
        <v>38763</v>
      </c>
      <c r="B429">
        <v>107.7</v>
      </c>
      <c r="C429">
        <v>115.4</v>
      </c>
      <c r="D429">
        <v>7.7873000000000001</v>
      </c>
      <c r="E429">
        <f t="shared" si="84"/>
        <v>6.0792380183048147</v>
      </c>
      <c r="F429">
        <f t="shared" si="82"/>
        <v>8.344052181987001</v>
      </c>
      <c r="H429">
        <f t="shared" si="78"/>
        <v>4.6641791044776948E-3</v>
      </c>
      <c r="I429">
        <f t="shared" si="79"/>
        <v>1.7361111111111605E-3</v>
      </c>
      <c r="J429">
        <f t="shared" si="80"/>
        <v>4.4888745565945243E-3</v>
      </c>
      <c r="K429">
        <f t="shared" si="81"/>
        <v>2.9280679933665343E-3</v>
      </c>
      <c r="L429">
        <f t="shared" si="85"/>
        <v>1.5608065632279899E-3</v>
      </c>
      <c r="M429">
        <f t="shared" si="86"/>
        <v>2.4361171278155693E-6</v>
      </c>
      <c r="N429">
        <f t="shared" si="87"/>
        <v>7.7751998471185741</v>
      </c>
      <c r="O429">
        <f t="shared" si="88"/>
        <v>1.4641369975388103E-4</v>
      </c>
      <c r="P429">
        <f t="shared" si="90"/>
        <v>6.6096625095167587</v>
      </c>
      <c r="Q429">
        <f t="shared" si="89"/>
        <v>1.2110399999999805E-3</v>
      </c>
      <c r="T429" s="22">
        <v>38763</v>
      </c>
      <c r="U429">
        <f t="shared" si="91"/>
        <v>-4.6870881237894872E-3</v>
      </c>
      <c r="V429">
        <f t="shared" si="92"/>
        <v>7.7161633493203228</v>
      </c>
      <c r="W429">
        <f t="shared" si="93"/>
        <v>7.1136650679677338E-2</v>
      </c>
      <c r="X429">
        <f t="shared" ref="X429:X451" si="94">W429^2</f>
        <v>5.0604230699224382E-3</v>
      </c>
      <c r="Y429">
        <f t="shared" ref="Y429:Y451" si="95">(D429-D428)^2</f>
        <v>1.2110399999999805E-3</v>
      </c>
      <c r="AA429">
        <f t="shared" si="83"/>
        <v>6.857311685037523E-6</v>
      </c>
    </row>
    <row r="430" spans="1:27" x14ac:dyDescent="0.2">
      <c r="A430" s="22">
        <v>38791</v>
      </c>
      <c r="B430">
        <v>108.47</v>
      </c>
      <c r="C430">
        <v>116</v>
      </c>
      <c r="D430">
        <v>7.8836000000000004</v>
      </c>
      <c r="E430">
        <f t="shared" si="84"/>
        <v>6.1424985973738622</v>
      </c>
      <c r="F430">
        <f t="shared" si="82"/>
        <v>8.4308804277680469</v>
      </c>
      <c r="H430">
        <f t="shared" si="78"/>
        <v>7.1494893221912825E-3</v>
      </c>
      <c r="I430">
        <f t="shared" si="79"/>
        <v>5.199306759098743E-3</v>
      </c>
      <c r="J430">
        <f t="shared" si="80"/>
        <v>1.2366288700833339E-2</v>
      </c>
      <c r="K430">
        <f t="shared" si="81"/>
        <v>1.9501825630925396E-3</v>
      </c>
      <c r="L430">
        <f t="shared" si="85"/>
        <v>1.0416106137740799E-2</v>
      </c>
      <c r="M430">
        <f t="shared" si="86"/>
        <v>1.0849526707268155E-4</v>
      </c>
      <c r="N430">
        <f t="shared" si="87"/>
        <v>7.8024866566735707</v>
      </c>
      <c r="O430">
        <f t="shared" si="88"/>
        <v>6.5793744655912607E-3</v>
      </c>
      <c r="P430">
        <f t="shared" si="90"/>
        <v>6.6225525580907449</v>
      </c>
      <c r="Q430">
        <f t="shared" si="89"/>
        <v>9.2736900000000531E-3</v>
      </c>
      <c r="T430" s="22">
        <v>38791</v>
      </c>
      <c r="U430">
        <f t="shared" si="91"/>
        <v>2.3085802021144404E-3</v>
      </c>
      <c r="V430">
        <f t="shared" si="92"/>
        <v>7.805277606607925</v>
      </c>
      <c r="W430">
        <f t="shared" si="93"/>
        <v>7.8322393392075362E-2</v>
      </c>
      <c r="X430">
        <f t="shared" si="94"/>
        <v>6.1343973066630107E-3</v>
      </c>
      <c r="Y430">
        <f t="shared" si="95"/>
        <v>9.2736900000000531E-3</v>
      </c>
      <c r="AA430">
        <f t="shared" si="83"/>
        <v>1.1897546555574931E-4</v>
      </c>
    </row>
    <row r="431" spans="1:27" x14ac:dyDescent="0.2">
      <c r="A431" s="22">
        <v>38822</v>
      </c>
      <c r="B431">
        <v>109.01</v>
      </c>
      <c r="C431">
        <v>117</v>
      </c>
      <c r="D431">
        <v>7.7476000000000003</v>
      </c>
      <c r="E431">
        <f t="shared" si="84"/>
        <v>6.0584126226951653</v>
      </c>
      <c r="F431">
        <f t="shared" si="82"/>
        <v>8.3154683056600316</v>
      </c>
      <c r="H431">
        <f t="shared" si="78"/>
        <v>4.9783350235088619E-3</v>
      </c>
      <c r="I431">
        <f t="shared" si="79"/>
        <v>8.6206896551723755E-3</v>
      </c>
      <c r="J431">
        <f t="shared" si="80"/>
        <v>-1.7251002080267863E-2</v>
      </c>
      <c r="K431">
        <f t="shared" si="81"/>
        <v>-3.6423546316635136E-3</v>
      </c>
      <c r="L431">
        <f t="shared" si="85"/>
        <v>-1.360864744860435E-2</v>
      </c>
      <c r="M431">
        <f t="shared" si="86"/>
        <v>1.8519528538040567E-4</v>
      </c>
      <c r="N431">
        <f t="shared" si="87"/>
        <v>7.8548851330258183</v>
      </c>
      <c r="O431">
        <f t="shared" si="88"/>
        <v>1.1510099768367463E-2</v>
      </c>
      <c r="P431">
        <f t="shared" si="90"/>
        <v>6.5984308731073478</v>
      </c>
      <c r="Q431">
        <f t="shared" si="89"/>
        <v>1.8496000000000033E-2</v>
      </c>
      <c r="T431" s="22">
        <v>38822</v>
      </c>
      <c r="U431">
        <f t="shared" si="91"/>
        <v>1.9439355261341401E-3</v>
      </c>
      <c r="V431">
        <f t="shared" si="92"/>
        <v>7.8989252101138314</v>
      </c>
      <c r="W431">
        <f t="shared" si="93"/>
        <v>-0.15132521011383115</v>
      </c>
      <c r="X431">
        <f t="shared" si="94"/>
        <v>2.2899319215995147E-2</v>
      </c>
      <c r="Y431">
        <f t="shared" si="95"/>
        <v>1.8496000000000033E-2</v>
      </c>
      <c r="AA431">
        <f t="shared" si="83"/>
        <v>2.6752459323214797E-4</v>
      </c>
    </row>
    <row r="432" spans="1:27" x14ac:dyDescent="0.2">
      <c r="A432" s="22">
        <v>38852</v>
      </c>
      <c r="B432">
        <v>109.18</v>
      </c>
      <c r="C432">
        <v>117.6</v>
      </c>
      <c r="D432">
        <v>7.2866999999999997</v>
      </c>
      <c r="E432">
        <f t="shared" si="84"/>
        <v>5.7183042315442369</v>
      </c>
      <c r="F432">
        <f t="shared" si="82"/>
        <v>7.8486528668254243</v>
      </c>
      <c r="H432">
        <f t="shared" si="78"/>
        <v>1.559489955049953E-3</v>
      </c>
      <c r="I432">
        <f t="shared" si="79"/>
        <v>5.12820512820511E-3</v>
      </c>
      <c r="J432">
        <f t="shared" si="80"/>
        <v>-5.9489390262791098E-2</v>
      </c>
      <c r="K432">
        <f t="shared" si="81"/>
        <v>-3.568715173155157E-3</v>
      </c>
      <c r="L432">
        <f t="shared" si="85"/>
        <v>-5.5920675089635941E-2</v>
      </c>
      <c r="M432">
        <f t="shared" si="86"/>
        <v>3.1271219024806298E-3</v>
      </c>
      <c r="N432">
        <f t="shared" si="87"/>
        <v>7.7199510223244632</v>
      </c>
      <c r="O432">
        <f t="shared" si="88"/>
        <v>0.18770644834519271</v>
      </c>
      <c r="P432">
        <f t="shared" si="90"/>
        <v>6.5748829527314738</v>
      </c>
      <c r="Q432">
        <f t="shared" si="89"/>
        <v>0.2124288100000005</v>
      </c>
      <c r="T432" s="22">
        <v>38852</v>
      </c>
      <c r="U432">
        <f t="shared" si="91"/>
        <v>-1.4147126095563904E-4</v>
      </c>
      <c r="V432">
        <f t="shared" si="92"/>
        <v>7.7465039372586206</v>
      </c>
      <c r="W432">
        <f t="shared" si="93"/>
        <v>-0.4598039372586209</v>
      </c>
      <c r="X432">
        <f t="shared" si="94"/>
        <v>0.21141966071852977</v>
      </c>
      <c r="Y432">
        <f t="shared" si="95"/>
        <v>0.2124288100000005</v>
      </c>
      <c r="AA432">
        <f t="shared" si="83"/>
        <v>3.4369559511862207E-3</v>
      </c>
    </row>
    <row r="433" spans="1:27" x14ac:dyDescent="0.2">
      <c r="A433" s="22">
        <v>38883</v>
      </c>
      <c r="B433">
        <v>109.15</v>
      </c>
      <c r="C433">
        <v>117.8</v>
      </c>
      <c r="D433">
        <v>7.2937000000000003</v>
      </c>
      <c r="E433">
        <f t="shared" si="84"/>
        <v>5.7351077625809816</v>
      </c>
      <c r="F433">
        <f t="shared" si="82"/>
        <v>7.8717165368758586</v>
      </c>
      <c r="H433">
        <f t="shared" si="78"/>
        <v>-2.7477559992672429E-4</v>
      </c>
      <c r="I433">
        <f t="shared" si="79"/>
        <v>1.7006802721089009E-3</v>
      </c>
      <c r="J433">
        <f t="shared" si="80"/>
        <v>9.6065434284398066E-4</v>
      </c>
      <c r="K433">
        <f t="shared" si="81"/>
        <v>-1.9754558720356252E-3</v>
      </c>
      <c r="L433">
        <f t="shared" si="85"/>
        <v>2.9361102148796059E-3</v>
      </c>
      <c r="M433">
        <f t="shared" si="86"/>
        <v>8.6207431939203646E-6</v>
      </c>
      <c r="N433">
        <f t="shared" si="87"/>
        <v>7.2723054456972376</v>
      </c>
      <c r="O433">
        <f t="shared" si="88"/>
        <v>4.5772695381386257E-4</v>
      </c>
      <c r="P433">
        <f t="shared" si="90"/>
        <v>6.5618945615945536</v>
      </c>
      <c r="Q433">
        <f t="shared" si="89"/>
        <v>4.9000000000007859E-5</v>
      </c>
      <c r="T433" s="22">
        <v>38883</v>
      </c>
      <c r="U433">
        <f t="shared" si="91"/>
        <v>-1.1401176963299949E-4</v>
      </c>
      <c r="V433">
        <f t="shared" si="92"/>
        <v>7.2858692304382151</v>
      </c>
      <c r="W433">
        <f t="shared" si="93"/>
        <v>7.8307695617851891E-3</v>
      </c>
      <c r="X433">
        <f t="shared" si="94"/>
        <v>6.1320951929781409E-5</v>
      </c>
      <c r="Y433">
        <f t="shared" si="95"/>
        <v>4.9000000000007859E-5</v>
      </c>
      <c r="AA433">
        <f t="shared" si="83"/>
        <v>1.3316960678181086E-6</v>
      </c>
    </row>
    <row r="434" spans="1:27" x14ac:dyDescent="0.2">
      <c r="A434" s="22">
        <v>38913</v>
      </c>
      <c r="B434">
        <v>108.96</v>
      </c>
      <c r="C434">
        <v>118.2</v>
      </c>
      <c r="D434">
        <v>7.1921999999999997</v>
      </c>
      <c r="E434">
        <f t="shared" si="84"/>
        <v>5.6843953272498418</v>
      </c>
      <c r="F434">
        <f t="shared" si="82"/>
        <v>7.8021112334801765</v>
      </c>
      <c r="H434">
        <f t="shared" si="78"/>
        <v>-1.7407237746221993E-3</v>
      </c>
      <c r="I434">
        <f t="shared" si="79"/>
        <v>3.3955857385399302E-3</v>
      </c>
      <c r="J434">
        <f t="shared" si="80"/>
        <v>-1.3916119390707138E-2</v>
      </c>
      <c r="K434">
        <f t="shared" si="81"/>
        <v>-5.1363095131621295E-3</v>
      </c>
      <c r="L434">
        <f t="shared" si="85"/>
        <v>-8.7798098775450084E-3</v>
      </c>
      <c r="M434">
        <f t="shared" si="86"/>
        <v>7.7085061485836901E-5</v>
      </c>
      <c r="N434">
        <f t="shared" si="87"/>
        <v>7.2562372993038498</v>
      </c>
      <c r="O434">
        <f t="shared" si="88"/>
        <v>4.1007757021308735E-3</v>
      </c>
      <c r="P434">
        <f t="shared" si="90"/>
        <v>6.5281906401334684</v>
      </c>
      <c r="Q434">
        <f t="shared" si="89"/>
        <v>1.030225000000012E-2</v>
      </c>
      <c r="T434" s="22">
        <v>38913</v>
      </c>
      <c r="U434">
        <f t="shared" si="91"/>
        <v>4.8010028442076376E-4</v>
      </c>
      <c r="V434">
        <f t="shared" si="92"/>
        <v>7.2972017074444802</v>
      </c>
      <c r="W434">
        <f t="shared" si="93"/>
        <v>-0.10500170744448045</v>
      </c>
      <c r="X434">
        <f t="shared" si="94"/>
        <v>1.1025358566256261E-2</v>
      </c>
      <c r="Y434">
        <f t="shared" si="95"/>
        <v>1.030225000000012E-2</v>
      </c>
      <c r="AA434">
        <f t="shared" si="83"/>
        <v>1.5357630795950682E-4</v>
      </c>
    </row>
    <row r="435" spans="1:27" x14ac:dyDescent="0.2">
      <c r="A435" s="22">
        <v>38944</v>
      </c>
      <c r="B435">
        <v>109.04</v>
      </c>
      <c r="C435">
        <v>118.4</v>
      </c>
      <c r="D435">
        <v>7.2050999999999998</v>
      </c>
      <c r="E435">
        <f t="shared" si="84"/>
        <v>5.7000413793103437</v>
      </c>
      <c r="F435">
        <f t="shared" si="82"/>
        <v>7.8235862068965512</v>
      </c>
      <c r="H435">
        <f t="shared" si="78"/>
        <v>7.3421439060217253E-4</v>
      </c>
      <c r="I435">
        <f t="shared" si="79"/>
        <v>1.6920473773265332E-3</v>
      </c>
      <c r="J435">
        <f t="shared" si="80"/>
        <v>1.7936097438893128E-3</v>
      </c>
      <c r="K435">
        <f t="shared" si="81"/>
        <v>-9.5783298672436068E-4</v>
      </c>
      <c r="L435">
        <f t="shared" si="85"/>
        <v>2.7514427306136735E-3</v>
      </c>
      <c r="M435">
        <f t="shared" si="86"/>
        <v>7.5704370998468275E-6</v>
      </c>
      <c r="N435">
        <f t="shared" si="87"/>
        <v>7.1853110735928807</v>
      </c>
      <c r="O435">
        <f t="shared" si="88"/>
        <v>3.9160160834637788E-4</v>
      </c>
      <c r="P435">
        <f t="shared" si="90"/>
        <v>6.5219377237947231</v>
      </c>
      <c r="Q435">
        <f t="shared" si="89"/>
        <v>1.6641000000000344E-4</v>
      </c>
      <c r="T435" s="22">
        <v>38944</v>
      </c>
      <c r="U435">
        <f t="shared" si="91"/>
        <v>-6.985535906725395E-4</v>
      </c>
      <c r="V435">
        <f t="shared" si="92"/>
        <v>7.187175862865165</v>
      </c>
      <c r="W435">
        <f t="shared" si="93"/>
        <v>1.7924137134834872E-2</v>
      </c>
      <c r="X435">
        <f t="shared" si="94"/>
        <v>3.2127469202836644E-4</v>
      </c>
      <c r="Y435">
        <f t="shared" si="95"/>
        <v>1.6641000000000344E-4</v>
      </c>
      <c r="AA435">
        <f t="shared" si="83"/>
        <v>2.4295378129335215E-6</v>
      </c>
    </row>
    <row r="436" spans="1:27" x14ac:dyDescent="0.2">
      <c r="A436" s="22">
        <v>38975</v>
      </c>
      <c r="B436">
        <v>109.67</v>
      </c>
      <c r="C436">
        <v>117.8</v>
      </c>
      <c r="D436">
        <v>7.3449999999999998</v>
      </c>
      <c r="E436">
        <f t="shared" si="84"/>
        <v>5.7480611965767423</v>
      </c>
      <c r="F436">
        <f t="shared" si="82"/>
        <v>7.8894957600072946</v>
      </c>
      <c r="H436">
        <f t="shared" si="78"/>
        <v>5.7776962582538616E-3</v>
      </c>
      <c r="I436">
        <f t="shared" si="79"/>
        <v>-5.0675675675676546E-3</v>
      </c>
      <c r="J436">
        <f t="shared" si="80"/>
        <v>1.9416801987480969E-2</v>
      </c>
      <c r="K436">
        <f t="shared" si="81"/>
        <v>1.0845263825821516E-2</v>
      </c>
      <c r="L436">
        <f t="shared" si="85"/>
        <v>8.5715381616594533E-3</v>
      </c>
      <c r="M436">
        <f t="shared" si="86"/>
        <v>7.3471266456784319E-5</v>
      </c>
      <c r="N436">
        <f t="shared" si="87"/>
        <v>7.2832412103914255</v>
      </c>
      <c r="O436">
        <f t="shared" si="88"/>
        <v>3.8141480939161429E-3</v>
      </c>
      <c r="P436">
        <f t="shared" si="90"/>
        <v>6.5926698590648538</v>
      </c>
      <c r="Q436">
        <f t="shared" si="89"/>
        <v>1.9572009999999977E-2</v>
      </c>
      <c r="T436" s="22">
        <v>38975</v>
      </c>
      <c r="U436">
        <f t="shared" si="91"/>
        <v>8.5956269974736652E-4</v>
      </c>
      <c r="V436">
        <f t="shared" si="92"/>
        <v>7.2112932352079495</v>
      </c>
      <c r="W436">
        <f t="shared" si="93"/>
        <v>0.13370676479205024</v>
      </c>
      <c r="X436">
        <f t="shared" si="94"/>
        <v>1.7877498951156645E-2</v>
      </c>
      <c r="Y436">
        <f t="shared" si="95"/>
        <v>1.9572009999999977E-2</v>
      </c>
      <c r="AA436">
        <f t="shared" si="83"/>
        <v>2.0205931872596851E-4</v>
      </c>
    </row>
    <row r="437" spans="1:27" x14ac:dyDescent="0.2">
      <c r="A437" s="22">
        <v>39005</v>
      </c>
      <c r="B437">
        <v>109.68</v>
      </c>
      <c r="C437">
        <v>117.2</v>
      </c>
      <c r="D437">
        <v>7.3940000000000001</v>
      </c>
      <c r="E437">
        <f t="shared" si="84"/>
        <v>5.7564104407627381</v>
      </c>
      <c r="F437">
        <f t="shared" si="82"/>
        <v>7.9009555069292485</v>
      </c>
      <c r="H437">
        <f t="shared" si="78"/>
        <v>9.1182638825682005E-5</v>
      </c>
      <c r="I437">
        <f t="shared" si="79"/>
        <v>-5.0933786078097842E-3</v>
      </c>
      <c r="J437">
        <f t="shared" si="80"/>
        <v>6.6712049012933594E-3</v>
      </c>
      <c r="K437">
        <f t="shared" si="81"/>
        <v>5.1845612466354662E-3</v>
      </c>
      <c r="L437">
        <f t="shared" si="85"/>
        <v>1.4866436546578932E-3</v>
      </c>
      <c r="M437">
        <f t="shared" si="86"/>
        <v>2.2101093559345772E-6</v>
      </c>
      <c r="N437">
        <f t="shared" si="87"/>
        <v>7.3830806023565376</v>
      </c>
      <c r="O437">
        <f t="shared" si="88"/>
        <v>1.1923324489605446E-4</v>
      </c>
      <c r="P437">
        <f t="shared" si="90"/>
        <v>6.6268499597280233</v>
      </c>
      <c r="Q437">
        <f t="shared" si="89"/>
        <v>2.4010000000000368E-3</v>
      </c>
      <c r="T437" s="22">
        <v>39005</v>
      </c>
      <c r="U437">
        <f t="shared" si="91"/>
        <v>5.2608312732744106E-3</v>
      </c>
      <c r="V437">
        <f t="shared" si="92"/>
        <v>7.3836408057022007</v>
      </c>
      <c r="W437">
        <f t="shared" si="93"/>
        <v>1.0359194297799412E-2</v>
      </c>
      <c r="X437">
        <f t="shared" si="94"/>
        <v>1.0731290649955986E-4</v>
      </c>
      <c r="Y437">
        <f t="shared" si="95"/>
        <v>2.4010000000000368E-3</v>
      </c>
      <c r="AA437">
        <f t="shared" si="83"/>
        <v>1.4833054252148553E-5</v>
      </c>
    </row>
    <row r="438" spans="1:27" x14ac:dyDescent="0.2">
      <c r="A438" s="22">
        <v>39036</v>
      </c>
      <c r="B438">
        <v>109.82</v>
      </c>
      <c r="C438">
        <v>117</v>
      </c>
      <c r="D438">
        <v>7.0647000000000002</v>
      </c>
      <c r="E438">
        <f t="shared" si="84"/>
        <v>5.4836570101724904</v>
      </c>
      <c r="F438">
        <f t="shared" si="82"/>
        <v>7.526588053177929</v>
      </c>
      <c r="H438">
        <f t="shared" si="78"/>
        <v>1.2764405543397306E-3</v>
      </c>
      <c r="I438">
        <f t="shared" si="79"/>
        <v>-1.7064846416382506E-3</v>
      </c>
      <c r="J438">
        <f t="shared" si="80"/>
        <v>-4.4536110359751135E-2</v>
      </c>
      <c r="K438">
        <f t="shared" si="81"/>
        <v>2.9829251959779812E-3</v>
      </c>
      <c r="L438">
        <f t="shared" si="85"/>
        <v>-4.7519035555729117E-2</v>
      </c>
      <c r="M438">
        <f t="shared" si="86"/>
        <v>2.2580587401466478E-3</v>
      </c>
      <c r="N438">
        <f t="shared" si="87"/>
        <v>7.4160557488990602</v>
      </c>
      <c r="O438">
        <f t="shared" si="88"/>
        <v>0.12345086228441927</v>
      </c>
      <c r="P438">
        <f t="shared" si="90"/>
        <v>6.6466173574428611</v>
      </c>
      <c r="Q438">
        <f t="shared" si="89"/>
        <v>0.10843848999999996</v>
      </c>
      <c r="T438" s="22">
        <v>39036</v>
      </c>
      <c r="U438">
        <f t="shared" si="91"/>
        <v>3.1500062278191458E-3</v>
      </c>
      <c r="V438">
        <f t="shared" si="92"/>
        <v>7.4172911460484947</v>
      </c>
      <c r="W438">
        <f t="shared" si="93"/>
        <v>-0.35259114604849451</v>
      </c>
      <c r="X438">
        <f t="shared" si="94"/>
        <v>0.12432051627179079</v>
      </c>
      <c r="Y438">
        <f t="shared" si="95"/>
        <v>0.10843848999999996</v>
      </c>
      <c r="AA438">
        <f t="shared" si="83"/>
        <v>2.1556913868552379E-3</v>
      </c>
    </row>
    <row r="439" spans="1:27" x14ac:dyDescent="0.2">
      <c r="A439" s="22">
        <v>39066</v>
      </c>
      <c r="B439">
        <v>109.82</v>
      </c>
      <c r="C439">
        <v>117.2</v>
      </c>
      <c r="D439">
        <v>6.8525</v>
      </c>
      <c r="E439">
        <f t="shared" si="84"/>
        <v>5.3280384785493151</v>
      </c>
      <c r="F439">
        <f t="shared" si="82"/>
        <v>7.3129939901657268</v>
      </c>
      <c r="H439">
        <f t="shared" si="78"/>
        <v>0</v>
      </c>
      <c r="I439">
        <f t="shared" si="79"/>
        <v>1.7094017094017033E-3</v>
      </c>
      <c r="J439">
        <f t="shared" si="80"/>
        <v>-3.0036661146262467E-2</v>
      </c>
      <c r="K439">
        <f t="shared" si="81"/>
        <v>-1.7094017094017033E-3</v>
      </c>
      <c r="L439">
        <f t="shared" si="85"/>
        <v>-2.8327259436860763E-2</v>
      </c>
      <c r="M439">
        <f t="shared" si="86"/>
        <v>8.0243362720321717E-4</v>
      </c>
      <c r="N439">
        <f t="shared" si="87"/>
        <v>7.0526235897435896</v>
      </c>
      <c r="O439">
        <f t="shared" si="88"/>
        <v>4.0049451171860546E-2</v>
      </c>
      <c r="P439">
        <f t="shared" si="90"/>
        <v>6.6352556183703095</v>
      </c>
      <c r="Q439">
        <f t="shared" si="89"/>
        <v>4.502884000000007E-2</v>
      </c>
      <c r="T439" s="22">
        <v>39066</v>
      </c>
      <c r="U439">
        <f t="shared" si="91"/>
        <v>2.3290359592534251E-3</v>
      </c>
      <c r="V439">
        <f t="shared" si="92"/>
        <v>7.0811539403413377</v>
      </c>
      <c r="W439">
        <f t="shared" si="93"/>
        <v>-0.22865394034133768</v>
      </c>
      <c r="X439">
        <f t="shared" si="94"/>
        <v>5.2282624433620008E-2</v>
      </c>
      <c r="Y439">
        <f t="shared" si="95"/>
        <v>4.502884000000007E-2</v>
      </c>
      <c r="AA439">
        <f t="shared" si="83"/>
        <v>8.9731930891991736E-4</v>
      </c>
    </row>
    <row r="440" spans="1:27" x14ac:dyDescent="0.2">
      <c r="A440" s="22">
        <v>39097</v>
      </c>
      <c r="B440">
        <v>109.28</v>
      </c>
      <c r="C440">
        <v>117.5</v>
      </c>
      <c r="D440">
        <v>7.0541999999999998</v>
      </c>
      <c r="E440">
        <f t="shared" si="84"/>
        <v>5.5260789453043291</v>
      </c>
      <c r="F440">
        <f t="shared" si="82"/>
        <v>7.5848142386530011</v>
      </c>
      <c r="H440">
        <f t="shared" si="78"/>
        <v>-4.9171371334910674E-3</v>
      </c>
      <c r="I440">
        <f t="shared" si="79"/>
        <v>2.5597269624573205E-3</v>
      </c>
      <c r="J440">
        <f t="shared" si="80"/>
        <v>2.9434512951477476E-2</v>
      </c>
      <c r="K440">
        <f t="shared" si="81"/>
        <v>-7.4768640959483879E-3</v>
      </c>
      <c r="L440">
        <f t="shared" si="85"/>
        <v>3.6911377047425864E-2</v>
      </c>
      <c r="M440">
        <f t="shared" si="86"/>
        <v>1.3624497555372369E-3</v>
      </c>
      <c r="N440">
        <f t="shared" si="87"/>
        <v>6.8012647887825137</v>
      </c>
      <c r="O440">
        <f t="shared" si="88"/>
        <v>6.3976221073634293E-2</v>
      </c>
      <c r="P440">
        <f t="shared" si="90"/>
        <v>6.5856447138698764</v>
      </c>
      <c r="Q440">
        <f t="shared" si="89"/>
        <v>4.0682889999999909E-2</v>
      </c>
      <c r="T440" s="22">
        <v>39097</v>
      </c>
      <c r="U440">
        <f t="shared" si="91"/>
        <v>5.7930948717948953E-4</v>
      </c>
      <c r="V440">
        <f t="shared" si="92"/>
        <v>6.8564697182608976</v>
      </c>
      <c r="W440">
        <f t="shared" si="93"/>
        <v>0.19773028173910223</v>
      </c>
      <c r="X440">
        <f t="shared" si="94"/>
        <v>3.9097264316624747E-2</v>
      </c>
      <c r="Y440">
        <f t="shared" si="95"/>
        <v>4.0682889999999909E-2</v>
      </c>
      <c r="AA440">
        <f t="shared" si="83"/>
        <v>1.0203567886255644E-3</v>
      </c>
    </row>
    <row r="441" spans="1:27" x14ac:dyDescent="0.2">
      <c r="A441" s="22">
        <v>39128</v>
      </c>
      <c r="B441">
        <v>109.83</v>
      </c>
      <c r="C441">
        <v>118.2</v>
      </c>
      <c r="D441">
        <v>6.9950000000000001</v>
      </c>
      <c r="E441">
        <f t="shared" si="84"/>
        <v>5.4847438248722051</v>
      </c>
      <c r="F441">
        <f t="shared" si="82"/>
        <v>7.5280797596285174</v>
      </c>
      <c r="H441">
        <f t="shared" si="78"/>
        <v>5.0329428989750458E-3</v>
      </c>
      <c r="I441">
        <f t="shared" si="79"/>
        <v>5.9574468085106247E-3</v>
      </c>
      <c r="J441">
        <f t="shared" si="80"/>
        <v>-8.3921635337812495E-3</v>
      </c>
      <c r="K441">
        <f t="shared" si="81"/>
        <v>-9.2450390953557893E-4</v>
      </c>
      <c r="L441">
        <f t="shared" si="85"/>
        <v>-7.4676596242456705E-3</v>
      </c>
      <c r="M441">
        <f t="shared" si="86"/>
        <v>5.5765940263588986E-5</v>
      </c>
      <c r="N441">
        <f t="shared" si="87"/>
        <v>7.0476783645213539</v>
      </c>
      <c r="O441">
        <f t="shared" si="88"/>
        <v>2.7750100886446238E-3</v>
      </c>
      <c r="P441">
        <f t="shared" si="90"/>
        <v>6.5795562595850914</v>
      </c>
      <c r="Q441">
        <f t="shared" si="89"/>
        <v>3.5046399999999643E-3</v>
      </c>
      <c r="T441" s="22">
        <v>39128</v>
      </c>
      <c r="U441">
        <f t="shared" si="91"/>
        <v>-1.5713253296022901E-3</v>
      </c>
      <c r="V441">
        <f t="shared" si="92"/>
        <v>7.0431155568599193</v>
      </c>
      <c r="W441">
        <f t="shared" si="93"/>
        <v>-4.8115556859919195E-2</v>
      </c>
      <c r="X441">
        <f t="shared" si="94"/>
        <v>2.3151068119401171E-3</v>
      </c>
      <c r="Y441">
        <f t="shared" si="95"/>
        <v>3.5046399999999643E-3</v>
      </c>
      <c r="AA441">
        <f t="shared" si="83"/>
        <v>7.4668639972658998E-5</v>
      </c>
    </row>
    <row r="442" spans="1:27" x14ac:dyDescent="0.2">
      <c r="A442" s="22">
        <v>39156</v>
      </c>
      <c r="B442">
        <v>110.55</v>
      </c>
      <c r="C442">
        <v>119.3</v>
      </c>
      <c r="D442">
        <v>7.0928000000000004</v>
      </c>
      <c r="E442">
        <f t="shared" si="84"/>
        <v>5.5766263539445626</v>
      </c>
      <c r="F442">
        <f t="shared" si="82"/>
        <v>7.6541930348258713</v>
      </c>
      <c r="H442">
        <f t="shared" si="78"/>
        <v>6.5555859054902132E-3</v>
      </c>
      <c r="I442">
        <f t="shared" si="79"/>
        <v>9.3062605752960437E-3</v>
      </c>
      <c r="J442">
        <f t="shared" si="80"/>
        <v>1.3981415296640431E-2</v>
      </c>
      <c r="K442">
        <f t="shared" si="81"/>
        <v>-2.7506746698058304E-3</v>
      </c>
      <c r="L442">
        <f t="shared" si="85"/>
        <v>1.6732089966446262E-2</v>
      </c>
      <c r="M442">
        <f t="shared" si="86"/>
        <v>2.7996283464525165E-4</v>
      </c>
      <c r="N442">
        <f t="shared" si="87"/>
        <v>6.9757590306847082</v>
      </c>
      <c r="O442">
        <f t="shared" si="88"/>
        <v>1.3698588498263191E-2</v>
      </c>
      <c r="P442">
        <f t="shared" si="90"/>
        <v>6.5614580408432879</v>
      </c>
      <c r="Q442">
        <f t="shared" si="89"/>
        <v>9.564840000000064E-3</v>
      </c>
      <c r="T442" s="22">
        <v>39156</v>
      </c>
      <c r="U442">
        <f t="shared" si="91"/>
        <v>8.7199081266936854E-4</v>
      </c>
      <c r="V442">
        <f t="shared" si="92"/>
        <v>7.0010995757346217</v>
      </c>
      <c r="W442">
        <f t="shared" si="93"/>
        <v>9.1700424265378722E-2</v>
      </c>
      <c r="X442">
        <f t="shared" si="94"/>
        <v>8.4089678104504583E-3</v>
      </c>
      <c r="Y442">
        <f t="shared" si="95"/>
        <v>9.564840000000064E-3</v>
      </c>
      <c r="AA442">
        <f t="shared" si="83"/>
        <v>2.1027871010884656E-4</v>
      </c>
    </row>
    <row r="443" spans="1:27" x14ac:dyDescent="0.2">
      <c r="A443" s="22">
        <v>39187</v>
      </c>
      <c r="B443">
        <v>111.11</v>
      </c>
      <c r="C443">
        <v>120</v>
      </c>
      <c r="D443">
        <v>6.9002999999999997</v>
      </c>
      <c r="E443">
        <f t="shared" si="84"/>
        <v>5.4296046389035313</v>
      </c>
      <c r="F443">
        <f t="shared" si="82"/>
        <v>7.4523985239852397</v>
      </c>
      <c r="H443">
        <f t="shared" si="78"/>
        <v>5.0655811849842358E-3</v>
      </c>
      <c r="I443">
        <f t="shared" si="79"/>
        <v>5.8675607711651256E-3</v>
      </c>
      <c r="J443">
        <f t="shared" si="80"/>
        <v>-2.7140198511166336E-2</v>
      </c>
      <c r="K443">
        <f t="shared" si="81"/>
        <v>-8.0197958618088983E-4</v>
      </c>
      <c r="L443">
        <f t="shared" si="85"/>
        <v>-2.6338218924985446E-2</v>
      </c>
      <c r="M443">
        <f t="shared" si="86"/>
        <v>6.9370177614046149E-4</v>
      </c>
      <c r="N443">
        <f t="shared" si="87"/>
        <v>7.087111719191137</v>
      </c>
      <c r="O443">
        <f t="shared" si="88"/>
        <v>3.4898618427148365E-2</v>
      </c>
      <c r="P443">
        <f t="shared" si="90"/>
        <v>6.5561958854389495</v>
      </c>
      <c r="Q443">
        <f t="shared" si="89"/>
        <v>3.7056250000000304E-2</v>
      </c>
      <c r="T443" s="22">
        <v>39187</v>
      </c>
      <c r="U443">
        <f t="shared" si="91"/>
        <v>1.9102817170143431E-4</v>
      </c>
      <c r="V443">
        <f t="shared" si="92"/>
        <v>7.0941549246162445</v>
      </c>
      <c r="W443">
        <f t="shared" si="93"/>
        <v>-0.19385492461624487</v>
      </c>
      <c r="X443">
        <f t="shared" si="94"/>
        <v>3.757973179796998E-2</v>
      </c>
      <c r="Y443">
        <f t="shared" si="95"/>
        <v>3.7056250000000304E-2</v>
      </c>
      <c r="AA443">
        <f t="shared" si="83"/>
        <v>7.5299196358296326E-4</v>
      </c>
    </row>
    <row r="444" spans="1:27" x14ac:dyDescent="0.2">
      <c r="A444" s="22">
        <v>39217</v>
      </c>
      <c r="B444">
        <v>110.99</v>
      </c>
      <c r="C444">
        <v>120.8</v>
      </c>
      <c r="D444">
        <v>6.8198999999999996</v>
      </c>
      <c r="E444">
        <f t="shared" si="84"/>
        <v>5.4079569485024388</v>
      </c>
      <c r="F444">
        <f t="shared" si="82"/>
        <v>7.4226860077484451</v>
      </c>
      <c r="H444">
        <f t="shared" si="78"/>
        <v>-1.080010800108E-3</v>
      </c>
      <c r="I444">
        <f t="shared" si="79"/>
        <v>6.6666666666665986E-3</v>
      </c>
      <c r="J444">
        <f t="shared" si="80"/>
        <v>-1.1651667318812176E-2</v>
      </c>
      <c r="K444">
        <f t="shared" si="81"/>
        <v>-7.7466774667745986E-3</v>
      </c>
      <c r="L444">
        <f t="shared" si="85"/>
        <v>-3.904989852037577E-3</v>
      </c>
      <c r="M444">
        <f t="shared" si="86"/>
        <v>1.5248945744516457E-5</v>
      </c>
      <c r="N444">
        <f t="shared" si="87"/>
        <v>6.8468456014760148</v>
      </c>
      <c r="O444">
        <f t="shared" si="88"/>
        <v>7.2606543890423318E-4</v>
      </c>
      <c r="P444">
        <f t="shared" si="90"/>
        <v>6.5054071505054596</v>
      </c>
      <c r="Q444">
        <f t="shared" si="89"/>
        <v>6.4641600000000044E-3</v>
      </c>
      <c r="T444" s="22">
        <v>39217</v>
      </c>
      <c r="U444">
        <f t="shared" si="91"/>
        <v>9.1767903012942198E-4</v>
      </c>
      <c r="V444">
        <f t="shared" si="92"/>
        <v>6.9066322606116026</v>
      </c>
      <c r="W444">
        <f t="shared" si="93"/>
        <v>-8.6732260611602996E-2</v>
      </c>
      <c r="X444">
        <f t="shared" si="94"/>
        <v>7.5224850307990202E-3</v>
      </c>
      <c r="Y444">
        <f t="shared" si="95"/>
        <v>6.4641600000000044E-3</v>
      </c>
      <c r="AA444">
        <f t="shared" si="83"/>
        <v>8.1533853148148272E-5</v>
      </c>
    </row>
    <row r="445" spans="1:27" x14ac:dyDescent="0.2">
      <c r="A445" s="22">
        <v>39248</v>
      </c>
      <c r="B445">
        <v>111.17</v>
      </c>
      <c r="C445">
        <v>121</v>
      </c>
      <c r="D445">
        <v>6.9992000000000001</v>
      </c>
      <c r="E445">
        <f t="shared" si="84"/>
        <v>5.5503235970649829</v>
      </c>
      <c r="F445">
        <f t="shared" si="82"/>
        <v>7.6180912116578208</v>
      </c>
      <c r="H445">
        <f t="shared" si="78"/>
        <v>1.6217677268222097E-3</v>
      </c>
      <c r="I445">
        <f t="shared" si="79"/>
        <v>1.6556291390728006E-3</v>
      </c>
      <c r="J445">
        <f t="shared" si="80"/>
        <v>2.6290708074898417E-2</v>
      </c>
      <c r="K445">
        <f t="shared" si="81"/>
        <v>-3.3861412250590917E-5</v>
      </c>
      <c r="L445">
        <f t="shared" si="85"/>
        <v>2.6324569487149008E-2</v>
      </c>
      <c r="M445">
        <f t="shared" si="86"/>
        <v>6.9298295868373654E-4</v>
      </c>
      <c r="N445">
        <f t="shared" si="87"/>
        <v>6.8196690685545915</v>
      </c>
      <c r="O445">
        <f t="shared" si="88"/>
        <v>3.2231355345655986E-2</v>
      </c>
      <c r="P445">
        <f t="shared" si="90"/>
        <v>6.5051868682320784</v>
      </c>
      <c r="Q445">
        <f t="shared" si="89"/>
        <v>3.2148490000000161E-2</v>
      </c>
      <c r="T445" s="22">
        <v>39248</v>
      </c>
      <c r="U445">
        <f t="shared" si="91"/>
        <v>-1.6719363072630463E-3</v>
      </c>
      <c r="V445">
        <f t="shared" si="92"/>
        <v>6.808497561578096</v>
      </c>
      <c r="W445">
        <f t="shared" si="93"/>
        <v>0.19070243842190404</v>
      </c>
      <c r="X445">
        <f t="shared" si="94"/>
        <v>3.6367420020060104E-2</v>
      </c>
      <c r="Y445">
        <f t="shared" si="95"/>
        <v>3.2148490000000161E-2</v>
      </c>
      <c r="AA445">
        <f t="shared" si="83"/>
        <v>6.5879273680327774E-4</v>
      </c>
    </row>
    <row r="446" spans="1:27" x14ac:dyDescent="0.2">
      <c r="A446" s="22">
        <v>39278</v>
      </c>
      <c r="B446">
        <v>111</v>
      </c>
      <c r="C446">
        <v>121</v>
      </c>
      <c r="D446">
        <v>6.6919000000000004</v>
      </c>
      <c r="E446">
        <f t="shared" si="84"/>
        <v>5.3147638223938225</v>
      </c>
      <c r="F446">
        <f t="shared" si="82"/>
        <v>7.2947738738738748</v>
      </c>
      <c r="H446">
        <f t="shared" ref="H446:J450" si="96">B446/B445-1</f>
        <v>-1.5291895295493907E-3</v>
      </c>
      <c r="I446">
        <f t="shared" si="96"/>
        <v>0</v>
      </c>
      <c r="J446">
        <f t="shared" si="96"/>
        <v>-4.3905017716310391E-2</v>
      </c>
      <c r="K446">
        <f>H446-I446</f>
        <v>-1.5291895295493907E-3</v>
      </c>
      <c r="L446">
        <f t="shared" si="85"/>
        <v>-4.2375828186761E-2</v>
      </c>
      <c r="M446">
        <f t="shared" si="86"/>
        <v>1.795710814513888E-3</v>
      </c>
      <c r="N446">
        <f t="shared" si="87"/>
        <v>6.9884968966447776</v>
      </c>
      <c r="O446">
        <f t="shared" si="88"/>
        <v>8.7969719099312629E-2</v>
      </c>
      <c r="P446">
        <f t="shared" si="90"/>
        <v>6.4952392045854159</v>
      </c>
      <c r="Q446">
        <f t="shared" si="89"/>
        <v>9.4433289999999809E-2</v>
      </c>
      <c r="T446" s="22">
        <v>39278</v>
      </c>
      <c r="U446">
        <f t="shared" si="91"/>
        <v>1.2041033841244651E-3</v>
      </c>
      <c r="V446">
        <f t="shared" si="92"/>
        <v>7.0076277604061632</v>
      </c>
      <c r="W446">
        <f t="shared" si="93"/>
        <v>-0.31572776040616279</v>
      </c>
      <c r="X446">
        <f t="shared" si="94"/>
        <v>9.9684018691091336E-2</v>
      </c>
      <c r="Y446">
        <f t="shared" si="95"/>
        <v>9.4433289999999809E-2</v>
      </c>
      <c r="AA446">
        <f t="shared" si="83"/>
        <v>1.927164721720038E-3</v>
      </c>
    </row>
    <row r="447" spans="1:27" x14ac:dyDescent="0.2">
      <c r="A447" s="22">
        <v>39309</v>
      </c>
      <c r="B447">
        <v>110.97</v>
      </c>
      <c r="C447">
        <v>120.7</v>
      </c>
      <c r="D447">
        <v>6.7744</v>
      </c>
      <c r="E447">
        <f t="shared" si="84"/>
        <v>5.368397389255783</v>
      </c>
      <c r="F447">
        <f t="shared" si="82"/>
        <v>7.3683885734883301</v>
      </c>
      <c r="H447">
        <f t="shared" si="96"/>
        <v>-2.7027027027026751E-4</v>
      </c>
      <c r="I447">
        <f t="shared" si="96"/>
        <v>-2.4793388429751317E-3</v>
      </c>
      <c r="J447">
        <f t="shared" si="96"/>
        <v>1.2328337243533216E-2</v>
      </c>
      <c r="K447">
        <f>H447-I447</f>
        <v>2.2090685727048642E-3</v>
      </c>
      <c r="L447">
        <f t="shared" si="85"/>
        <v>1.0119268670828352E-2</v>
      </c>
      <c r="M447">
        <f t="shared" si="86"/>
        <v>1.0239959843240819E-4</v>
      </c>
      <c r="N447">
        <f t="shared" si="87"/>
        <v>6.7066828659816844</v>
      </c>
      <c r="O447">
        <f t="shared" si="88"/>
        <v>4.5856102396545136E-3</v>
      </c>
      <c r="P447">
        <f t="shared" si="90"/>
        <v>6.5095876333844664</v>
      </c>
      <c r="Q447">
        <f t="shared" si="89"/>
        <v>6.8062499999999295E-3</v>
      </c>
      <c r="T447" s="22">
        <v>39309</v>
      </c>
      <c r="U447">
        <f t="shared" si="91"/>
        <v>6.4650898713679826E-4</v>
      </c>
      <c r="V447">
        <f t="shared" si="92"/>
        <v>6.6962263734910215</v>
      </c>
      <c r="W447">
        <f t="shared" si="93"/>
        <v>7.8173626508978522E-2</v>
      </c>
      <c r="X447">
        <f t="shared" si="94"/>
        <v>6.1111158815652699E-3</v>
      </c>
      <c r="Y447">
        <f t="shared" si="95"/>
        <v>6.8062499999999295E-3</v>
      </c>
      <c r="AA447">
        <f t="shared" si="83"/>
        <v>1.1579241245035546E-4</v>
      </c>
    </row>
    <row r="448" spans="1:27" x14ac:dyDescent="0.2">
      <c r="A448" s="22">
        <v>39340</v>
      </c>
      <c r="B448">
        <v>112.07</v>
      </c>
      <c r="C448">
        <v>121.1</v>
      </c>
      <c r="D448">
        <v>6.7767999999999997</v>
      </c>
      <c r="E448">
        <f t="shared" si="84"/>
        <v>5.3352107075934665</v>
      </c>
      <c r="F448">
        <f t="shared" si="82"/>
        <v>7.3228382261086811</v>
      </c>
      <c r="H448">
        <f t="shared" si="96"/>
        <v>9.9125889880147255E-3</v>
      </c>
      <c r="I448">
        <f t="shared" si="96"/>
        <v>3.314001657000798E-3</v>
      </c>
      <c r="J448">
        <f t="shared" si="96"/>
        <v>3.5427491733575067E-4</v>
      </c>
      <c r="K448">
        <f>H448-I448</f>
        <v>6.5985873310139276E-3</v>
      </c>
      <c r="L448">
        <f t="shared" si="85"/>
        <v>-6.2443124136781769E-3</v>
      </c>
      <c r="M448">
        <f t="shared" si="86"/>
        <v>3.8991437519615379E-5</v>
      </c>
      <c r="N448">
        <f t="shared" si="87"/>
        <v>6.8191014700152204</v>
      </c>
      <c r="O448">
        <f t="shared" si="88"/>
        <v>1.789414365448613E-3</v>
      </c>
      <c r="P448">
        <f t="shared" si="90"/>
        <v>6.5525417158722421</v>
      </c>
      <c r="Q448">
        <f t="shared" si="89"/>
        <v>5.7599999999987311E-6</v>
      </c>
      <c r="T448" s="22">
        <v>39340</v>
      </c>
      <c r="U448">
        <f t="shared" si="91"/>
        <v>2.0404717891444896E-3</v>
      </c>
      <c r="V448">
        <f t="shared" si="92"/>
        <v>6.7882229720883798</v>
      </c>
      <c r="W448">
        <f t="shared" si="93"/>
        <v>-1.1422972088380057E-2</v>
      </c>
      <c r="X448">
        <f t="shared" si="94"/>
        <v>1.3048429133190984E-4</v>
      </c>
      <c r="Y448">
        <f t="shared" si="95"/>
        <v>5.7599999999987311E-6</v>
      </c>
      <c r="AA448">
        <f t="shared" si="83"/>
        <v>9.3674461106810518E-6</v>
      </c>
    </row>
    <row r="449" spans="1:27" x14ac:dyDescent="0.2">
      <c r="A449" s="22">
        <v>39370</v>
      </c>
      <c r="B449">
        <v>112.67</v>
      </c>
      <c r="C449">
        <v>121.3</v>
      </c>
      <c r="D449">
        <v>6.4516999999999998</v>
      </c>
      <c r="E449">
        <f t="shared" si="84"/>
        <v>5.0605626684755718</v>
      </c>
      <c r="F449">
        <f t="shared" si="82"/>
        <v>6.945870329280198</v>
      </c>
      <c r="H449">
        <f t="shared" si="96"/>
        <v>5.3537967341841242E-3</v>
      </c>
      <c r="I449">
        <f t="shared" si="96"/>
        <v>1.6515276630884035E-3</v>
      </c>
      <c r="J449">
        <f t="shared" si="96"/>
        <v>-4.7972494392633735E-2</v>
      </c>
      <c r="K449">
        <f>H449-I449</f>
        <v>3.7022690710957207E-3</v>
      </c>
      <c r="L449">
        <f t="shared" si="85"/>
        <v>-5.1674763463729456E-2</v>
      </c>
      <c r="M449">
        <f t="shared" si="86"/>
        <v>2.6702811790323888E-3</v>
      </c>
      <c r="N449">
        <f t="shared" si="87"/>
        <v>6.8018895370410011</v>
      </c>
      <c r="O449">
        <f t="shared" si="88"/>
        <v>0.12263271185299082</v>
      </c>
      <c r="P449">
        <f t="shared" si="90"/>
        <v>6.5768009884039804</v>
      </c>
      <c r="Q449">
        <f t="shared" si="89"/>
        <v>0.10569000999999996</v>
      </c>
      <c r="T449" s="22">
        <v>39370</v>
      </c>
      <c r="U449">
        <f t="shared" si="91"/>
        <v>3.6772838284491144E-3</v>
      </c>
      <c r="V449">
        <f t="shared" si="92"/>
        <v>6.8017202170486337</v>
      </c>
      <c r="W449">
        <f t="shared" si="93"/>
        <v>-0.35002021704863395</v>
      </c>
      <c r="X449">
        <f t="shared" si="94"/>
        <v>0.12251415234277283</v>
      </c>
      <c r="Y449">
        <f t="shared" si="95"/>
        <v>0.10569000999999996</v>
      </c>
      <c r="AA449">
        <f t="shared" si="83"/>
        <v>2.516881542093318E-3</v>
      </c>
    </row>
    <row r="450" spans="1:27" x14ac:dyDescent="0.2">
      <c r="A450" s="22">
        <v>39401</v>
      </c>
      <c r="B450">
        <v>113.4</v>
      </c>
      <c r="C450">
        <v>122.1</v>
      </c>
      <c r="D450">
        <v>6.3259999999999996</v>
      </c>
      <c r="E450">
        <f t="shared" si="84"/>
        <v>4.9625390022675733</v>
      </c>
      <c r="F450">
        <f t="shared" si="82"/>
        <v>6.811328042328042</v>
      </c>
      <c r="H450">
        <f t="shared" si="96"/>
        <v>6.4790982515310347E-3</v>
      </c>
      <c r="I450">
        <f t="shared" si="96"/>
        <v>6.5952184666115965E-3</v>
      </c>
      <c r="J450">
        <f t="shared" si="96"/>
        <v>-1.9483236976300833E-2</v>
      </c>
      <c r="K450">
        <f>H450-I450</f>
        <v>-1.1612021508056181E-4</v>
      </c>
      <c r="L450">
        <f t="shared" si="85"/>
        <v>-1.9367116761220271E-2</v>
      </c>
      <c r="M450">
        <f t="shared" si="86"/>
        <v>3.7508521164273919E-4</v>
      </c>
      <c r="N450">
        <f t="shared" si="87"/>
        <v>6.4509508272083647</v>
      </c>
      <c r="O450">
        <f t="shared" si="88"/>
        <v>1.5612709220054696E-2</v>
      </c>
      <c r="P450">
        <f t="shared" si="90"/>
        <v>6.5760372888586645</v>
      </c>
      <c r="Q450">
        <f t="shared" si="89"/>
        <v>1.5800490000000035E-2</v>
      </c>
      <c r="T450" s="22">
        <v>39401</v>
      </c>
      <c r="U450">
        <f t="shared" si="91"/>
        <v>2.5972728161899545E-3</v>
      </c>
      <c r="V450">
        <f t="shared" si="92"/>
        <v>6.4684568250282135</v>
      </c>
      <c r="W450">
        <f t="shared" si="93"/>
        <v>-0.14245682502821388</v>
      </c>
      <c r="X450">
        <f t="shared" si="94"/>
        <v>2.0293946997119144E-2</v>
      </c>
      <c r="Y450">
        <f t="shared" si="95"/>
        <v>1.5800490000000035E-2</v>
      </c>
      <c r="AA450">
        <f t="shared" si="83"/>
        <v>4.0290002769496143E-4</v>
      </c>
    </row>
    <row r="451" spans="1:27" x14ac:dyDescent="0.2">
      <c r="A451" s="22">
        <v>39431</v>
      </c>
      <c r="D451">
        <v>6.3888999999999996</v>
      </c>
      <c r="N451">
        <f t="shared" si="87"/>
        <v>6.3259999999999996</v>
      </c>
      <c r="P451">
        <f t="shared" si="90"/>
        <v>6.5760372888586645</v>
      </c>
      <c r="S451" s="8"/>
      <c r="T451" s="22">
        <v>39431</v>
      </c>
      <c r="U451">
        <f t="shared" si="91"/>
        <v>1.1734298168783943E-3</v>
      </c>
      <c r="V451">
        <f t="shared" si="92"/>
        <v>6.3334231170215727</v>
      </c>
      <c r="W451">
        <f t="shared" si="93"/>
        <v>5.54768829784269E-2</v>
      </c>
      <c r="X451">
        <f t="shared" si="94"/>
        <v>3.0776845450020724E-3</v>
      </c>
      <c r="Y451">
        <f t="shared" si="95"/>
        <v>3.9564099999999944E-3</v>
      </c>
    </row>
    <row r="452" spans="1:27" x14ac:dyDescent="0.2">
      <c r="A452" s="22"/>
      <c r="M452" s="8"/>
      <c r="O452" s="8"/>
      <c r="S452" s="8"/>
      <c r="X452" s="8"/>
      <c r="Y452" s="8"/>
      <c r="AA452" s="7"/>
    </row>
    <row r="453" spans="1:27" x14ac:dyDescent="0.2">
      <c r="A453" s="1"/>
      <c r="M453" s="8"/>
      <c r="O453" s="8"/>
      <c r="S453" s="8"/>
      <c r="X453" s="8" t="s">
        <v>80</v>
      </c>
      <c r="Y453" s="8" t="s">
        <v>80</v>
      </c>
      <c r="AA453" s="7"/>
    </row>
    <row r="454" spans="1:27" x14ac:dyDescent="0.2">
      <c r="A454" s="1"/>
      <c r="M454" s="8" t="s">
        <v>48</v>
      </c>
      <c r="O454" s="8" t="s">
        <v>51</v>
      </c>
      <c r="Q454" s="8" t="s">
        <v>52</v>
      </c>
      <c r="S454" s="8"/>
      <c r="X454" s="8" t="s">
        <v>62</v>
      </c>
      <c r="Y454" s="8" t="s">
        <v>52</v>
      </c>
      <c r="AA454" s="7" t="s">
        <v>67</v>
      </c>
    </row>
    <row r="455" spans="1:27" x14ac:dyDescent="0.2">
      <c r="A455" s="1"/>
      <c r="E455" s="23"/>
      <c r="F455" s="23"/>
      <c r="G455" s="23"/>
      <c r="H455" s="23"/>
      <c r="I455" s="23"/>
      <c r="J455" s="23"/>
      <c r="K455" s="23"/>
      <c r="L455" s="23"/>
      <c r="M455" s="24">
        <f>SUM(M9:M450)</f>
        <v>0.37515166361511076</v>
      </c>
      <c r="N455" s="23"/>
      <c r="O455" s="24">
        <f>AVERAGE(O9:O450)</f>
        <v>3.9445642161050135E-2</v>
      </c>
      <c r="P455" s="23"/>
      <c r="Q455" s="24">
        <f>AVERAGE(Q9:Q450)</f>
        <v>3.9515664095022635E-2</v>
      </c>
      <c r="R455" s="23"/>
      <c r="S455" s="24"/>
      <c r="T455" s="23"/>
      <c r="U455" s="23"/>
      <c r="V455" s="23"/>
      <c r="W455" s="23"/>
      <c r="X455" s="24">
        <f>AVERAGE(X428:X451)</f>
        <v>3.7153738529846748E-2</v>
      </c>
      <c r="Y455" s="24">
        <f>AVERAGE(Y428:Y451)</f>
        <v>3.4569292916666695E-2</v>
      </c>
      <c r="Z455" s="23"/>
      <c r="AA455" s="24">
        <f>SUM(AA9:AA450)</f>
        <v>0.37046733305445068</v>
      </c>
    </row>
    <row r="456" spans="1:27" x14ac:dyDescent="0.2">
      <c r="A456" s="11" t="s">
        <v>79</v>
      </c>
      <c r="B456" s="12"/>
      <c r="C456" s="12"/>
      <c r="D456" s="12"/>
      <c r="E456" s="25">
        <f>AVERAGE(E9:E450)</f>
        <v>5.1081120495979224</v>
      </c>
      <c r="F456" s="25">
        <f>AVERAGE(F9:F450)</f>
        <v>7.0111341857226464</v>
      </c>
      <c r="G456" s="25"/>
      <c r="H456" s="25">
        <f>AVERAGE(H9:H450)</f>
        <v>4.3436850778150668E-3</v>
      </c>
      <c r="I456" s="25">
        <f>AVERAGE(I9:I450)</f>
        <v>3.7806723130465597E-3</v>
      </c>
      <c r="J456" s="25">
        <f>AVERAGE(J9:J450)</f>
        <v>8.7462418890564488E-4</v>
      </c>
      <c r="K456" s="25">
        <f>AVERAGE(K9:K450)</f>
        <v>5.6301276476850774E-4</v>
      </c>
      <c r="L456" s="25">
        <f>AVERAGE(L9:L450)</f>
        <v>3.1161142413713714E-4</v>
      </c>
      <c r="M456" s="26"/>
      <c r="N456" s="25">
        <f>AVERAGE(N9:N450)</f>
        <v>6.5980717764410759</v>
      </c>
      <c r="O456" s="24"/>
      <c r="P456" s="25">
        <f>AVERAGE(P9:P450)</f>
        <v>6.6253407257085355</v>
      </c>
      <c r="Q456" s="26"/>
      <c r="R456" s="26"/>
      <c r="S456" s="23"/>
      <c r="T456" s="27" t="s">
        <v>79</v>
      </c>
      <c r="U456" s="25">
        <f>AVERAGE(U9:U450)</f>
        <v>1.0081196764274863E-3</v>
      </c>
      <c r="V456" s="23"/>
      <c r="W456" s="23"/>
      <c r="X456" s="23"/>
      <c r="Y456" s="23"/>
      <c r="Z456" s="23"/>
      <c r="AA456" s="23"/>
    </row>
    <row r="457" spans="1:27" x14ac:dyDescent="0.2">
      <c r="A457" s="10" t="s">
        <v>91</v>
      </c>
      <c r="J457" s="13">
        <f>COUNT(J9:J450)</f>
        <v>442</v>
      </c>
      <c r="O457" s="12"/>
      <c r="T457" s="6" t="s">
        <v>90</v>
      </c>
      <c r="U457" s="13">
        <f>COUNT(U9:U450)</f>
        <v>23</v>
      </c>
    </row>
    <row r="477" spans="5:26" x14ac:dyDescent="0.2">
      <c r="E477" s="6" t="s">
        <v>112</v>
      </c>
      <c r="F477" s="6" t="s">
        <v>113</v>
      </c>
      <c r="M477" s="6" t="s">
        <v>114</v>
      </c>
      <c r="V477" s="6" t="s">
        <v>115</v>
      </c>
      <c r="W477" s="6" t="s">
        <v>116</v>
      </c>
    </row>
    <row r="478" spans="5:26" x14ac:dyDescent="0.2">
      <c r="W478" s="6" t="s">
        <v>117</v>
      </c>
      <c r="X478" s="6" t="s">
        <v>118</v>
      </c>
      <c r="Z478" s="6" t="s">
        <v>119</v>
      </c>
    </row>
    <row r="479" spans="5:26" x14ac:dyDescent="0.2">
      <c r="V479" s="10" t="s">
        <v>75</v>
      </c>
      <c r="W479" s="10">
        <v>8.7462418890564488E-4</v>
      </c>
      <c r="X479" s="10">
        <v>3.2732751541941297E-4</v>
      </c>
      <c r="Z479" s="10">
        <v>-1.046422877961177E-15</v>
      </c>
    </row>
    <row r="480" spans="5:26" x14ac:dyDescent="0.2">
      <c r="V480" s="10" t="s">
        <v>76</v>
      </c>
      <c r="W480" s="10">
        <v>2.9079524656061773E-2</v>
      </c>
      <c r="X480" s="10">
        <v>2.9100505591377626E-2</v>
      </c>
      <c r="Z480" s="10">
        <v>0.19810238333858915</v>
      </c>
    </row>
    <row r="481" spans="22:26" x14ac:dyDescent="0.2">
      <c r="V481" s="10"/>
    </row>
    <row r="482" spans="22:26" x14ac:dyDescent="0.2">
      <c r="V482" t="s">
        <v>107</v>
      </c>
      <c r="W482" s="10">
        <v>-7.7662265875799941E-2</v>
      </c>
      <c r="X482" s="10">
        <v>-7.5330679080425345E-2</v>
      </c>
      <c r="Z482" s="10">
        <v>-0.32895654178627709</v>
      </c>
    </row>
    <row r="483" spans="22:26" x14ac:dyDescent="0.2">
      <c r="V483" t="s">
        <v>109</v>
      </c>
      <c r="W483" s="10">
        <v>-7.9187393951068996E-4</v>
      </c>
      <c r="X483" s="10">
        <v>-1.2012554118585594E-3</v>
      </c>
      <c r="Z483" s="10">
        <v>-3.18671968737263E-2</v>
      </c>
    </row>
    <row r="484" spans="22:26" x14ac:dyDescent="0.2">
      <c r="V484" t="s">
        <v>108</v>
      </c>
      <c r="W484" s="10">
        <v>0.17412140575079871</v>
      </c>
      <c r="X484" s="10">
        <v>0.15993447925838544</v>
      </c>
      <c r="Z484" s="10">
        <v>0.56754526822632712</v>
      </c>
    </row>
    <row r="486" spans="22:26" x14ac:dyDescent="0.2">
      <c r="V486" s="6" t="s">
        <v>77</v>
      </c>
      <c r="W486">
        <v>8.1063264162549428E-2</v>
      </c>
    </row>
    <row r="487" spans="22:26" x14ac:dyDescent="0.2">
      <c r="V487" s="6" t="s">
        <v>78</v>
      </c>
      <c r="W487">
        <v>0.98182744278842438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workbookViewId="0">
      <selection activeCell="B28" sqref="B28"/>
    </sheetView>
  </sheetViews>
  <sheetFormatPr defaultRowHeight="12.75" x14ac:dyDescent="0.2"/>
  <cols>
    <col min="1" max="1" width="13.28515625" customWidth="1"/>
    <col min="2" max="2" width="12.28515625" customWidth="1"/>
    <col min="3" max="3" width="16.5703125" customWidth="1"/>
    <col min="4" max="4" width="14.7109375" customWidth="1"/>
    <col min="5" max="5" width="12.5703125" customWidth="1"/>
    <col min="6" max="6" width="11.85546875" customWidth="1"/>
  </cols>
  <sheetData>
    <row r="1" spans="1:6" x14ac:dyDescent="0.2">
      <c r="A1" t="s">
        <v>47</v>
      </c>
    </row>
    <row r="2" spans="1:6" x14ac:dyDescent="0.2">
      <c r="A2" t="s">
        <v>55</v>
      </c>
    </row>
    <row r="4" spans="1:6" x14ac:dyDescent="0.2">
      <c r="A4" t="s">
        <v>14</v>
      </c>
    </row>
    <row r="5" spans="1:6" ht="13.5" thickBot="1" x14ac:dyDescent="0.25"/>
    <row r="6" spans="1:6" x14ac:dyDescent="0.2">
      <c r="A6" s="5" t="s">
        <v>15</v>
      </c>
      <c r="B6" s="5"/>
    </row>
    <row r="7" spans="1:6" x14ac:dyDescent="0.2">
      <c r="A7" s="2" t="s">
        <v>16</v>
      </c>
      <c r="B7" s="2">
        <v>8.1063264162540394E-2</v>
      </c>
    </row>
    <row r="8" spans="1:6" x14ac:dyDescent="0.2">
      <c r="A8" s="2" t="s">
        <v>17</v>
      </c>
      <c r="B8" s="2">
        <v>6.5712527966858064E-3</v>
      </c>
    </row>
    <row r="9" spans="1:6" x14ac:dyDescent="0.2">
      <c r="A9" s="2" t="s">
        <v>18</v>
      </c>
      <c r="B9" s="2">
        <v>4.3134601894055467E-3</v>
      </c>
    </row>
    <row r="10" spans="1:6" x14ac:dyDescent="0.2">
      <c r="A10" s="2" t="s">
        <v>19</v>
      </c>
      <c r="B10" s="2">
        <v>2.9016740192357067E-2</v>
      </c>
    </row>
    <row r="11" spans="1:6" ht="13.5" thickBot="1" x14ac:dyDescent="0.25">
      <c r="A11" s="3" t="s">
        <v>20</v>
      </c>
      <c r="B11" s="3">
        <v>442</v>
      </c>
    </row>
    <row r="13" spans="1:6" ht="13.5" thickBot="1" x14ac:dyDescent="0.25">
      <c r="A13" t="s">
        <v>21</v>
      </c>
    </row>
    <row r="14" spans="1:6" x14ac:dyDescent="0.2">
      <c r="A14" s="4"/>
      <c r="B14" s="4" t="s">
        <v>26</v>
      </c>
      <c r="C14" s="4" t="s">
        <v>27</v>
      </c>
      <c r="D14" s="4" t="s">
        <v>28</v>
      </c>
      <c r="E14" s="4" t="s">
        <v>29</v>
      </c>
      <c r="F14" s="4" t="s">
        <v>30</v>
      </c>
    </row>
    <row r="15" spans="1:6" x14ac:dyDescent="0.2">
      <c r="A15" s="2" t="s">
        <v>22</v>
      </c>
      <c r="B15" s="2">
        <v>1</v>
      </c>
      <c r="C15" s="2">
        <v>2.450537600194036E-3</v>
      </c>
      <c r="D15" s="2">
        <v>2.450537600194036E-3</v>
      </c>
      <c r="E15" s="2">
        <v>2.9104767087538428</v>
      </c>
      <c r="F15" s="2">
        <v>8.8711534774291612E-2</v>
      </c>
    </row>
    <row r="16" spans="1:6" x14ac:dyDescent="0.2">
      <c r="A16" s="2" t="s">
        <v>23</v>
      </c>
      <c r="B16" s="2">
        <v>440</v>
      </c>
      <c r="C16" s="9">
        <v>0.37046733301193002</v>
      </c>
      <c r="D16" s="2">
        <v>8.4197121139075002E-4</v>
      </c>
      <c r="E16" s="2"/>
      <c r="F16" s="2"/>
    </row>
    <row r="17" spans="1:9" ht="13.5" thickBot="1" x14ac:dyDescent="0.25">
      <c r="A17" s="3" t="s">
        <v>24</v>
      </c>
      <c r="B17" s="3">
        <v>441</v>
      </c>
      <c r="C17" s="3">
        <v>0.37291787061212406</v>
      </c>
      <c r="D17" s="3"/>
      <c r="E17" s="3"/>
      <c r="F17" s="3"/>
    </row>
    <row r="18" spans="1:9" ht="13.5" thickBot="1" x14ac:dyDescent="0.25"/>
    <row r="19" spans="1:9" x14ac:dyDescent="0.2">
      <c r="A19" s="4"/>
      <c r="B19" s="4" t="s">
        <v>31</v>
      </c>
      <c r="C19" s="4" t="s">
        <v>19</v>
      </c>
      <c r="D19" s="4" t="s">
        <v>32</v>
      </c>
      <c r="E19" s="4" t="s">
        <v>33</v>
      </c>
      <c r="F19" s="4" t="s">
        <v>34</v>
      </c>
      <c r="G19" s="4" t="s">
        <v>35</v>
      </c>
      <c r="H19" s="4" t="s">
        <v>36</v>
      </c>
      <c r="I19" s="4" t="s">
        <v>37</v>
      </c>
    </row>
    <row r="20" spans="1:9" x14ac:dyDescent="0.2">
      <c r="A20" s="2" t="s">
        <v>25</v>
      </c>
      <c r="B20" s="14">
        <v>6.3768994512212172E-4</v>
      </c>
      <c r="C20" s="2">
        <v>1.3871555196726319E-3</v>
      </c>
      <c r="D20" s="2">
        <v>0.45971049105771233</v>
      </c>
      <c r="E20" s="2">
        <v>0.64595109655550809</v>
      </c>
      <c r="F20" s="2">
        <v>-2.0885839538641541E-3</v>
      </c>
      <c r="G20" s="2">
        <v>3.363963844108398E-3</v>
      </c>
      <c r="H20" s="2">
        <v>-2.0885839538641541E-3</v>
      </c>
      <c r="I20" s="2">
        <v>3.363963844108398E-3</v>
      </c>
    </row>
    <row r="21" spans="1:9" ht="13.5" thickBot="1" x14ac:dyDescent="0.25">
      <c r="A21" s="3" t="s">
        <v>38</v>
      </c>
      <c r="B21" s="15">
        <v>0.42083280985812632</v>
      </c>
      <c r="C21" s="3">
        <v>0.24667635800679755</v>
      </c>
      <c r="D21" s="3">
        <v>1.7060119310117656</v>
      </c>
      <c r="E21" s="3">
        <v>8.8711534774255862E-2</v>
      </c>
      <c r="F21" s="3">
        <v>-6.3977513709369438E-2</v>
      </c>
      <c r="G21" s="3">
        <v>0.90564313342562208</v>
      </c>
      <c r="H21" s="3">
        <v>-6.3977513709369438E-2</v>
      </c>
      <c r="I21" s="3">
        <v>0.90564313342562208</v>
      </c>
    </row>
    <row r="23" spans="1:9" x14ac:dyDescent="0.2">
      <c r="A23" s="8" t="s">
        <v>96</v>
      </c>
      <c r="B23" s="6" t="s">
        <v>95</v>
      </c>
    </row>
    <row r="25" spans="1:9" x14ac:dyDescent="0.2">
      <c r="A25" t="s">
        <v>39</v>
      </c>
      <c r="B25">
        <f>(B20-0)/C20</f>
        <v>0.45971049105771233</v>
      </c>
      <c r="C25" s="6" t="s">
        <v>101</v>
      </c>
    </row>
    <row r="26" spans="1:9" x14ac:dyDescent="0.2">
      <c r="A26" t="s">
        <v>40</v>
      </c>
      <c r="B26">
        <f>(B21-1)/C21</f>
        <v>-2.3478828486916199</v>
      </c>
      <c r="C26" t="s">
        <v>54</v>
      </c>
    </row>
    <row r="27" spans="1:9" x14ac:dyDescent="0.2">
      <c r="F27" t="s">
        <v>56</v>
      </c>
    </row>
    <row r="28" spans="1:9" x14ac:dyDescent="0.2">
      <c r="A28" t="s">
        <v>41</v>
      </c>
      <c r="B28">
        <f>((0.37515-C16)/2)/(C16/(440))</f>
        <v>2.7807761861211575</v>
      </c>
      <c r="C28" s="6" t="s">
        <v>102</v>
      </c>
    </row>
    <row r="30" spans="1:9" x14ac:dyDescent="0.2">
      <c r="B30" s="6" t="s">
        <v>103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0" sqref="A20"/>
    </sheetView>
  </sheetViews>
  <sheetFormatPr defaultRowHeight="12.75" x14ac:dyDescent="0.2"/>
  <cols>
    <col min="5" max="5" width="10" customWidth="1"/>
    <col min="6" max="6" width="11.28515625" customWidth="1"/>
  </cols>
  <sheetData>
    <row r="1" spans="1:9" x14ac:dyDescent="0.2">
      <c r="A1" t="s">
        <v>14</v>
      </c>
    </row>
    <row r="2" spans="1:9" ht="13.5" thickBot="1" x14ac:dyDescent="0.25"/>
    <row r="3" spans="1:9" x14ac:dyDescent="0.2">
      <c r="A3" s="5" t="s">
        <v>15</v>
      </c>
      <c r="B3" s="5"/>
    </row>
    <row r="4" spans="1:9" x14ac:dyDescent="0.2">
      <c r="A4" s="2" t="s">
        <v>16</v>
      </c>
      <c r="B4" s="2">
        <v>7.1576141928516593E-2</v>
      </c>
    </row>
    <row r="5" spans="1:9" x14ac:dyDescent="0.2">
      <c r="A5" s="2" t="s">
        <v>17</v>
      </c>
      <c r="B5" s="2">
        <v>5.1231440933711516E-3</v>
      </c>
    </row>
    <row r="6" spans="1:9" x14ac:dyDescent="0.2">
      <c r="A6" s="2" t="s">
        <v>18</v>
      </c>
      <c r="B6" s="2">
        <v>2.7373482758492598E-3</v>
      </c>
    </row>
    <row r="7" spans="1:9" x14ac:dyDescent="0.2">
      <c r="A7" s="2" t="s">
        <v>19</v>
      </c>
      <c r="B7" s="2">
        <v>2.9170963692604451E-2</v>
      </c>
    </row>
    <row r="8" spans="1:9" ht="13.5" thickBot="1" x14ac:dyDescent="0.25">
      <c r="A8" s="3" t="s">
        <v>20</v>
      </c>
      <c r="B8" s="21">
        <v>419</v>
      </c>
      <c r="C8" s="6" t="s">
        <v>93</v>
      </c>
    </row>
    <row r="10" spans="1:9" ht="13.5" thickBot="1" x14ac:dyDescent="0.25">
      <c r="A10" t="s">
        <v>21</v>
      </c>
    </row>
    <row r="11" spans="1:9" x14ac:dyDescent="0.2">
      <c r="A11" s="4"/>
      <c r="B11" s="4" t="s">
        <v>26</v>
      </c>
      <c r="C11" s="4" t="s">
        <v>27</v>
      </c>
      <c r="D11" s="4" t="s">
        <v>28</v>
      </c>
      <c r="E11" s="4" t="s">
        <v>29</v>
      </c>
      <c r="F11" s="4" t="s">
        <v>30</v>
      </c>
    </row>
    <row r="12" spans="1:9" x14ac:dyDescent="0.2">
      <c r="A12" s="2" t="s">
        <v>22</v>
      </c>
      <c r="B12" s="2">
        <v>1</v>
      </c>
      <c r="C12" s="2">
        <v>1.8272789512870924E-3</v>
      </c>
      <c r="D12" s="2">
        <v>1.8272789512870924E-3</v>
      </c>
      <c r="E12" s="2">
        <v>2.1473522820961786</v>
      </c>
      <c r="F12" s="2">
        <v>0.14356956373630647</v>
      </c>
    </row>
    <row r="13" spans="1:9" x14ac:dyDescent="0.2">
      <c r="A13" s="2" t="s">
        <v>23</v>
      </c>
      <c r="B13" s="2">
        <v>417</v>
      </c>
      <c r="C13" s="2">
        <v>0.35484411618893802</v>
      </c>
      <c r="D13" s="2">
        <v>8.5094512275524703E-4</v>
      </c>
      <c r="E13" s="2"/>
      <c r="F13" s="2"/>
    </row>
    <row r="14" spans="1:9" ht="13.5" thickBot="1" x14ac:dyDescent="0.25">
      <c r="A14" s="3" t="s">
        <v>24</v>
      </c>
      <c r="B14" s="3">
        <v>418</v>
      </c>
      <c r="C14" s="3">
        <v>0.35667139514022511</v>
      </c>
      <c r="D14" s="3"/>
      <c r="E14" s="3"/>
      <c r="F14" s="3"/>
    </row>
    <row r="15" spans="1:9" ht="13.5" thickBot="1" x14ac:dyDescent="0.25"/>
    <row r="16" spans="1:9" x14ac:dyDescent="0.2">
      <c r="A16" s="4"/>
      <c r="B16" s="4" t="s">
        <v>31</v>
      </c>
      <c r="C16" s="4" t="s">
        <v>19</v>
      </c>
      <c r="D16" s="4" t="s">
        <v>32</v>
      </c>
      <c r="E16" s="4" t="s">
        <v>33</v>
      </c>
      <c r="F16" s="4" t="s">
        <v>34</v>
      </c>
      <c r="G16" s="4" t="s">
        <v>35</v>
      </c>
      <c r="H16" s="4" t="s">
        <v>36</v>
      </c>
      <c r="I16" s="4" t="s">
        <v>37</v>
      </c>
    </row>
    <row r="17" spans="1:9" x14ac:dyDescent="0.2">
      <c r="A17" s="2" t="s">
        <v>25</v>
      </c>
      <c r="B17" s="19">
        <v>1.2167329636908677E-3</v>
      </c>
      <c r="C17" s="2">
        <v>1.4342666819857689E-3</v>
      </c>
      <c r="D17" s="2">
        <v>0.84833105235790474</v>
      </c>
      <c r="E17" s="2">
        <v>0.39674031603896287</v>
      </c>
      <c r="F17" s="2">
        <v>-1.6025606969372645E-3</v>
      </c>
      <c r="G17" s="2">
        <v>4.036026624319E-3</v>
      </c>
      <c r="H17" s="2">
        <v>-1.6025606969372645E-3</v>
      </c>
      <c r="I17" s="2">
        <v>4.036026624319E-3</v>
      </c>
    </row>
    <row r="18" spans="1:9" ht="13.5" thickBot="1" x14ac:dyDescent="0.25">
      <c r="A18" s="3" t="s">
        <v>38</v>
      </c>
      <c r="B18" s="20">
        <v>0.37289095323574334</v>
      </c>
      <c r="C18" s="3">
        <v>0.25446625479263518</v>
      </c>
      <c r="D18" s="3">
        <v>1.4653846874101737</v>
      </c>
      <c r="E18" s="3">
        <v>0.14356956373629148</v>
      </c>
      <c r="F18" s="3">
        <v>-0.12730549418321563</v>
      </c>
      <c r="G18" s="3">
        <v>0.87308740065470225</v>
      </c>
      <c r="H18" s="3">
        <v>-0.12730549418321563</v>
      </c>
      <c r="I18" s="3">
        <v>0.87308740065470225</v>
      </c>
    </row>
    <row r="20" spans="1:9" x14ac:dyDescent="0.2">
      <c r="A20" s="8" t="s">
        <v>96</v>
      </c>
      <c r="B20" s="6" t="s">
        <v>94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pane ySplit="1" topLeftCell="A2" activePane="bottomLeft" state="frozen"/>
      <selection pane="bottomLeft" activeCell="A26" sqref="A26:IV26"/>
    </sheetView>
  </sheetViews>
  <sheetFormatPr defaultRowHeight="12.75" x14ac:dyDescent="0.2"/>
  <cols>
    <col min="1" max="1" width="10.5703125" customWidth="1"/>
    <col min="4" max="4" width="11.28515625" customWidth="1"/>
    <col min="6" max="6" width="11.140625" customWidth="1"/>
    <col min="7" max="7" width="10.85546875" customWidth="1"/>
  </cols>
  <sheetData>
    <row r="1" spans="1:7" s="8" customFormat="1" x14ac:dyDescent="0.2">
      <c r="B1" s="8" t="s">
        <v>57</v>
      </c>
      <c r="D1" s="8" t="s">
        <v>60</v>
      </c>
      <c r="F1" s="8" t="s">
        <v>50</v>
      </c>
      <c r="G1" s="8" t="s">
        <v>92</v>
      </c>
    </row>
    <row r="2" spans="1:7" x14ac:dyDescent="0.2">
      <c r="A2" s="22">
        <v>38732</v>
      </c>
      <c r="B2">
        <v>7.7525000000000004</v>
      </c>
      <c r="D2">
        <v>7.9914092695882752</v>
      </c>
      <c r="F2">
        <f>(B2-D2)^2</f>
        <v>5.7077639095202991E-2</v>
      </c>
      <c r="G2">
        <v>4.6182009999999656E-2</v>
      </c>
    </row>
    <row r="3" spans="1:7" x14ac:dyDescent="0.2">
      <c r="A3" s="22">
        <v>38763</v>
      </c>
      <c r="B3">
        <v>7.7873000000000001</v>
      </c>
      <c r="D3">
        <v>7.7161633493203228</v>
      </c>
      <c r="F3">
        <f t="shared" ref="F3:F25" si="0">(B3-D3)^2</f>
        <v>5.0604230699224382E-3</v>
      </c>
      <c r="G3">
        <v>1.2110399999999805E-3</v>
      </c>
    </row>
    <row r="4" spans="1:7" x14ac:dyDescent="0.2">
      <c r="A4" s="22">
        <v>38791</v>
      </c>
      <c r="B4">
        <v>7.8836000000000004</v>
      </c>
      <c r="D4">
        <v>7.805277606607925</v>
      </c>
      <c r="F4">
        <f t="shared" si="0"/>
        <v>6.1343973066630107E-3</v>
      </c>
      <c r="G4">
        <v>9.2736900000000531E-3</v>
      </c>
    </row>
    <row r="5" spans="1:7" x14ac:dyDescent="0.2">
      <c r="A5" s="22">
        <v>38822</v>
      </c>
      <c r="B5">
        <v>7.7476000000000003</v>
      </c>
      <c r="D5">
        <v>7.8989252101138314</v>
      </c>
      <c r="F5">
        <f t="shared" si="0"/>
        <v>2.2899319215995147E-2</v>
      </c>
      <c r="G5">
        <v>1.8496000000000033E-2</v>
      </c>
    </row>
    <row r="6" spans="1:7" x14ac:dyDescent="0.2">
      <c r="A6" s="22">
        <v>38852</v>
      </c>
      <c r="B6">
        <v>7.2866999999999997</v>
      </c>
      <c r="D6">
        <v>7.7465039372586206</v>
      </c>
      <c r="F6">
        <f t="shared" si="0"/>
        <v>0.21141966071852977</v>
      </c>
      <c r="G6">
        <v>0.2124288100000005</v>
      </c>
    </row>
    <row r="7" spans="1:7" x14ac:dyDescent="0.2">
      <c r="A7" s="22">
        <v>38883</v>
      </c>
      <c r="B7">
        <v>7.2937000000000003</v>
      </c>
      <c r="D7">
        <v>7.2858692304382151</v>
      </c>
      <c r="F7">
        <f t="shared" si="0"/>
        <v>6.1320951929781409E-5</v>
      </c>
      <c r="G7">
        <v>4.9000000000007859E-5</v>
      </c>
    </row>
    <row r="8" spans="1:7" x14ac:dyDescent="0.2">
      <c r="A8" s="22">
        <v>38913</v>
      </c>
      <c r="B8">
        <v>7.1921999999999997</v>
      </c>
      <c r="D8">
        <v>7.2972017074444802</v>
      </c>
      <c r="F8">
        <f t="shared" si="0"/>
        <v>1.1025358566256261E-2</v>
      </c>
      <c r="G8">
        <v>1.030225000000012E-2</v>
      </c>
    </row>
    <row r="9" spans="1:7" x14ac:dyDescent="0.2">
      <c r="A9" s="22">
        <v>38944</v>
      </c>
      <c r="B9">
        <v>7.2050999999999998</v>
      </c>
      <c r="D9">
        <v>7.187175862865165</v>
      </c>
      <c r="F9">
        <f t="shared" si="0"/>
        <v>3.2127469202836644E-4</v>
      </c>
      <c r="G9">
        <v>1.6641000000000344E-4</v>
      </c>
    </row>
    <row r="10" spans="1:7" x14ac:dyDescent="0.2">
      <c r="A10" s="22">
        <v>38975</v>
      </c>
      <c r="B10">
        <v>7.3449999999999998</v>
      </c>
      <c r="D10">
        <v>7.2112932352079495</v>
      </c>
      <c r="F10">
        <f t="shared" si="0"/>
        <v>1.7877498951156645E-2</v>
      </c>
      <c r="G10">
        <v>1.9572009999999977E-2</v>
      </c>
    </row>
    <row r="11" spans="1:7" x14ac:dyDescent="0.2">
      <c r="A11" s="22">
        <v>39005</v>
      </c>
      <c r="B11">
        <v>7.3940000000000001</v>
      </c>
      <c r="D11">
        <v>7.3836408057022007</v>
      </c>
      <c r="F11">
        <f t="shared" si="0"/>
        <v>1.0731290649955986E-4</v>
      </c>
      <c r="G11">
        <v>2.4010000000000368E-3</v>
      </c>
    </row>
    <row r="12" spans="1:7" x14ac:dyDescent="0.2">
      <c r="A12" s="22">
        <v>39036</v>
      </c>
      <c r="B12">
        <v>7.0647000000000002</v>
      </c>
      <c r="D12">
        <v>7.4172911460484947</v>
      </c>
      <c r="F12">
        <f t="shared" si="0"/>
        <v>0.12432051627179079</v>
      </c>
      <c r="G12">
        <v>0.10843848999999996</v>
      </c>
    </row>
    <row r="13" spans="1:7" x14ac:dyDescent="0.2">
      <c r="A13" s="22">
        <v>39066</v>
      </c>
      <c r="B13">
        <v>6.8525</v>
      </c>
      <c r="D13">
        <v>7.0811539403413377</v>
      </c>
      <c r="F13">
        <f t="shared" si="0"/>
        <v>5.2282624433620008E-2</v>
      </c>
      <c r="G13">
        <v>4.502884000000007E-2</v>
      </c>
    </row>
    <row r="14" spans="1:7" x14ac:dyDescent="0.2">
      <c r="A14" s="22">
        <v>39097</v>
      </c>
      <c r="B14">
        <v>7.0541999999999998</v>
      </c>
      <c r="D14">
        <v>6.8564697182608976</v>
      </c>
      <c r="F14">
        <f t="shared" si="0"/>
        <v>3.9097264316624747E-2</v>
      </c>
      <c r="G14">
        <v>4.0682889999999909E-2</v>
      </c>
    </row>
    <row r="15" spans="1:7" x14ac:dyDescent="0.2">
      <c r="A15" s="22">
        <v>39128</v>
      </c>
      <c r="B15">
        <v>6.9950000000000001</v>
      </c>
      <c r="D15">
        <v>7.0431155568599193</v>
      </c>
      <c r="F15">
        <f t="shared" si="0"/>
        <v>2.3151068119401171E-3</v>
      </c>
      <c r="G15">
        <v>3.5046399999999643E-3</v>
      </c>
    </row>
    <row r="16" spans="1:7" x14ac:dyDescent="0.2">
      <c r="A16" s="22">
        <v>39156</v>
      </c>
      <c r="B16">
        <v>7.0928000000000004</v>
      </c>
      <c r="D16">
        <v>7.0010995757346217</v>
      </c>
      <c r="F16">
        <f t="shared" si="0"/>
        <v>8.4089678104504583E-3</v>
      </c>
      <c r="G16">
        <v>9.564840000000064E-3</v>
      </c>
    </row>
    <row r="17" spans="1:7" x14ac:dyDescent="0.2">
      <c r="A17" s="22">
        <v>39187</v>
      </c>
      <c r="B17">
        <v>6.9002999999999997</v>
      </c>
      <c r="D17">
        <v>7.0941549246162445</v>
      </c>
      <c r="F17">
        <f t="shared" si="0"/>
        <v>3.757973179796998E-2</v>
      </c>
      <c r="G17">
        <v>3.7056250000000304E-2</v>
      </c>
    </row>
    <row r="18" spans="1:7" x14ac:dyDescent="0.2">
      <c r="A18" s="22">
        <v>39217</v>
      </c>
      <c r="B18">
        <v>6.8198999999999996</v>
      </c>
      <c r="D18">
        <v>6.9066322606116026</v>
      </c>
      <c r="F18">
        <f t="shared" si="0"/>
        <v>7.5224850307990202E-3</v>
      </c>
      <c r="G18">
        <v>6.4641600000000044E-3</v>
      </c>
    </row>
    <row r="19" spans="1:7" x14ac:dyDescent="0.2">
      <c r="A19" s="22">
        <v>39248</v>
      </c>
      <c r="B19">
        <v>6.9992000000000001</v>
      </c>
      <c r="D19">
        <v>6.808497561578096</v>
      </c>
      <c r="F19">
        <f t="shared" si="0"/>
        <v>3.6367420020060104E-2</v>
      </c>
      <c r="G19">
        <v>3.2148490000000161E-2</v>
      </c>
    </row>
    <row r="20" spans="1:7" x14ac:dyDescent="0.2">
      <c r="A20" s="22">
        <v>39278</v>
      </c>
      <c r="B20">
        <v>6.6919000000000004</v>
      </c>
      <c r="D20">
        <v>7.0076277604061632</v>
      </c>
      <c r="F20">
        <f t="shared" si="0"/>
        <v>9.9684018691091336E-2</v>
      </c>
      <c r="G20">
        <v>9.4433289999999809E-2</v>
      </c>
    </row>
    <row r="21" spans="1:7" x14ac:dyDescent="0.2">
      <c r="A21" s="22">
        <v>39309</v>
      </c>
      <c r="B21">
        <v>6.7744</v>
      </c>
      <c r="D21">
        <v>6.6962263734910215</v>
      </c>
      <c r="F21">
        <f t="shared" si="0"/>
        <v>6.1111158815652699E-3</v>
      </c>
      <c r="G21">
        <v>6.8062499999999295E-3</v>
      </c>
    </row>
    <row r="22" spans="1:7" x14ac:dyDescent="0.2">
      <c r="A22" s="22">
        <v>39340</v>
      </c>
      <c r="B22">
        <v>6.7767999999999997</v>
      </c>
      <c r="D22">
        <v>6.7882229720883798</v>
      </c>
      <c r="F22">
        <f t="shared" si="0"/>
        <v>1.3048429133190984E-4</v>
      </c>
      <c r="G22">
        <v>5.7599999999987311E-6</v>
      </c>
    </row>
    <row r="23" spans="1:7" x14ac:dyDescent="0.2">
      <c r="A23" s="22">
        <v>39370</v>
      </c>
      <c r="B23">
        <v>6.4516999999999998</v>
      </c>
      <c r="D23">
        <v>6.8017202170486337</v>
      </c>
      <c r="F23">
        <f t="shared" si="0"/>
        <v>0.12251415234277283</v>
      </c>
      <c r="G23">
        <v>0.10569000999999996</v>
      </c>
    </row>
    <row r="24" spans="1:7" x14ac:dyDescent="0.2">
      <c r="A24" s="22">
        <v>39401</v>
      </c>
      <c r="B24">
        <v>6.3259999999999996</v>
      </c>
      <c r="D24">
        <v>6.4684568250282135</v>
      </c>
      <c r="F24">
        <f t="shared" si="0"/>
        <v>2.0293946997119144E-2</v>
      </c>
      <c r="G24">
        <v>1.5800490000000035E-2</v>
      </c>
    </row>
    <row r="25" spans="1:7" x14ac:dyDescent="0.2">
      <c r="A25" s="22">
        <v>39431</v>
      </c>
      <c r="B25">
        <v>6.3888999999999996</v>
      </c>
      <c r="D25">
        <v>6.3334231170215727</v>
      </c>
      <c r="F25">
        <f t="shared" si="0"/>
        <v>3.0776845450020724E-3</v>
      </c>
      <c r="G25">
        <v>3.9564099999999944E-3</v>
      </c>
    </row>
    <row r="26" spans="1:7" x14ac:dyDescent="0.2">
      <c r="A26" s="22"/>
    </row>
    <row r="27" spans="1:7" x14ac:dyDescent="0.2">
      <c r="A27" s="8" t="s">
        <v>68</v>
      </c>
      <c r="B27" s="8"/>
      <c r="C27" s="8"/>
      <c r="D27" s="8"/>
      <c r="E27" s="8"/>
      <c r="F27" s="8">
        <f>AVERAGE(F2:F25)</f>
        <v>3.7153738529846748E-2</v>
      </c>
      <c r="G27" s="8">
        <f>AVERAGE(G2:G25)</f>
        <v>3.4569292916666695E-2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workbookViewId="0">
      <pane ySplit="1" topLeftCell="A417" activePane="bottomLeft" state="frozen"/>
      <selection pane="bottomLeft" activeCell="K453" sqref="A448:K453"/>
    </sheetView>
  </sheetViews>
  <sheetFormatPr defaultRowHeight="12.75" x14ac:dyDescent="0.2"/>
  <cols>
    <col min="1" max="1" width="16.28515625" customWidth="1"/>
    <col min="2" max="3" width="14.85546875" customWidth="1"/>
    <col min="5" max="5" width="12.85546875" customWidth="1"/>
    <col min="6" max="6" width="11.5703125" customWidth="1"/>
    <col min="7" max="7" width="14" customWidth="1"/>
    <col min="8" max="8" width="21.7109375" customWidth="1"/>
    <col min="10" max="10" width="19.28515625" customWidth="1"/>
    <col min="11" max="11" width="18.7109375" customWidth="1"/>
  </cols>
  <sheetData>
    <row r="1" spans="1:11" s="7" customFormat="1" x14ac:dyDescent="0.2">
      <c r="A1" s="7" t="s">
        <v>8</v>
      </c>
      <c r="B1" s="7" t="s">
        <v>73</v>
      </c>
      <c r="C1" s="7" t="s">
        <v>72</v>
      </c>
      <c r="E1" s="7" t="s">
        <v>45</v>
      </c>
      <c r="F1" s="7" t="s">
        <v>44</v>
      </c>
      <c r="G1" s="7" t="s">
        <v>74</v>
      </c>
      <c r="J1" s="7" t="s">
        <v>105</v>
      </c>
      <c r="K1" s="7" t="s">
        <v>106</v>
      </c>
    </row>
    <row r="2" spans="1:11" x14ac:dyDescent="0.2">
      <c r="A2" s="1">
        <v>25948</v>
      </c>
      <c r="B2">
        <v>5.1630998857142885</v>
      </c>
      <c r="J2">
        <f>B2-$B$448</f>
        <v>5.4987949184900131E-2</v>
      </c>
      <c r="K2">
        <f>B2/$B$448-1</f>
        <v>1.0764828544900906E-2</v>
      </c>
    </row>
    <row r="3" spans="1:11" x14ac:dyDescent="0.2">
      <c r="A3" s="1">
        <v>25979</v>
      </c>
      <c r="B3">
        <v>5.1961488294507401</v>
      </c>
      <c r="C3">
        <v>5.1630998857142885</v>
      </c>
      <c r="E3">
        <v>-3.1406501994735159E-3</v>
      </c>
      <c r="F3">
        <v>3.2538591156474617E-3</v>
      </c>
      <c r="G3">
        <f>(B3/B2-1)</f>
        <v>6.4009886440303809E-3</v>
      </c>
      <c r="J3">
        <f t="shared" ref="J3:J66" si="0">B3-$B$448</f>
        <v>8.803689292135175E-2</v>
      </c>
      <c r="K3">
        <f t="shared" ref="K3:K66" si="1">B3/$B$448-1</f>
        <v>1.7234722734202013E-2</v>
      </c>
    </row>
    <row r="4" spans="1:11" x14ac:dyDescent="0.2">
      <c r="A4" s="1">
        <v>26007</v>
      </c>
      <c r="B4">
        <v>5.1664297257826766</v>
      </c>
      <c r="C4">
        <v>5.1961488294507401</v>
      </c>
      <c r="E4">
        <v>2.3738872403560318E-3</v>
      </c>
      <c r="F4">
        <v>-3.359138207301382E-3</v>
      </c>
      <c r="G4">
        <f>(B4/B3-1)</f>
        <v>-5.7194481227368366E-3</v>
      </c>
      <c r="J4">
        <f t="shared" si="0"/>
        <v>5.8317789253288232E-2</v>
      </c>
      <c r="K4">
        <f t="shared" si="1"/>
        <v>1.1416701508877081E-2</v>
      </c>
    </row>
    <row r="5" spans="1:11" x14ac:dyDescent="0.2">
      <c r="A5" s="1">
        <v>26038</v>
      </c>
      <c r="B5">
        <v>5.2004485376582901</v>
      </c>
      <c r="C5">
        <v>5.1664297257826766</v>
      </c>
      <c r="E5">
        <v>-6.0865437618670137E-3</v>
      </c>
      <c r="F5">
        <v>4.8426150121083644E-4</v>
      </c>
      <c r="G5">
        <f>(B5/B4-1)</f>
        <v>6.5845881355639513E-3</v>
      </c>
      <c r="J5">
        <f t="shared" si="0"/>
        <v>9.2336601128901741E-2</v>
      </c>
      <c r="K5">
        <f t="shared" si="1"/>
        <v>1.8076463921743668E-2</v>
      </c>
    </row>
    <row r="6" spans="1:11" x14ac:dyDescent="0.2">
      <c r="A6" s="1">
        <v>26068</v>
      </c>
      <c r="B6">
        <v>5.2447696288044803</v>
      </c>
      <c r="C6">
        <v>5.2004485376582901</v>
      </c>
      <c r="E6">
        <v>-7.8505643547719384E-3</v>
      </c>
      <c r="F6">
        <v>6.3891577928365528E-4</v>
      </c>
      <c r="G6">
        <f t="shared" ref="G6:G67" si="2">(B6/B5-1)</f>
        <v>8.5225516270848178E-3</v>
      </c>
      <c r="J6">
        <f t="shared" si="0"/>
        <v>0.13665769227509195</v>
      </c>
      <c r="K6">
        <f t="shared" si="1"/>
        <v>2.6753073145836526E-2</v>
      </c>
    </row>
    <row r="7" spans="1:11" x14ac:dyDescent="0.2">
      <c r="A7" s="1">
        <v>26099</v>
      </c>
      <c r="B7">
        <v>5.2686963818932204</v>
      </c>
      <c r="C7">
        <v>5.2447696288044803</v>
      </c>
      <c r="E7">
        <v>-5.5708180708182731E-3</v>
      </c>
      <c r="F7">
        <v>-9.8678482286251867E-4</v>
      </c>
      <c r="G7">
        <f t="shared" si="2"/>
        <v>4.5620217439739097E-3</v>
      </c>
      <c r="J7">
        <f t="shared" si="0"/>
        <v>0.1605844453638321</v>
      </c>
      <c r="K7">
        <f t="shared" si="1"/>
        <v>3.1437142991219913E-2</v>
      </c>
    </row>
    <row r="8" spans="1:11" x14ac:dyDescent="0.2">
      <c r="A8" s="1">
        <v>26129</v>
      </c>
      <c r="B8">
        <v>5.246745272437594</v>
      </c>
      <c r="C8">
        <v>5.2686963818932204</v>
      </c>
      <c r="E8">
        <v>4.7477744807120636E-3</v>
      </c>
      <c r="F8">
        <v>5.6166718314232256E-4</v>
      </c>
      <c r="G8">
        <f t="shared" si="2"/>
        <v>-4.1663265188454091E-3</v>
      </c>
      <c r="J8">
        <f t="shared" si="0"/>
        <v>0.1386333359082057</v>
      </c>
      <c r="K8">
        <f t="shared" si="1"/>
        <v>2.7139839069853622E-2</v>
      </c>
    </row>
    <row r="9" spans="1:11" x14ac:dyDescent="0.2">
      <c r="A9" s="1">
        <v>26160</v>
      </c>
      <c r="B9">
        <v>5.1916072401044913</v>
      </c>
      <c r="C9">
        <v>5.246745272437594</v>
      </c>
      <c r="E9">
        <v>9.9387307657654578E-3</v>
      </c>
      <c r="F9">
        <v>-7.1620758405765983E-4</v>
      </c>
      <c r="G9">
        <f t="shared" si="2"/>
        <v>-1.0508997382197349E-2</v>
      </c>
      <c r="J9">
        <f t="shared" si="0"/>
        <v>8.349530357510293E-2</v>
      </c>
      <c r="K9">
        <f t="shared" si="1"/>
        <v>1.6345629189917998E-2</v>
      </c>
    </row>
    <row r="10" spans="1:11" x14ac:dyDescent="0.2">
      <c r="A10" s="1">
        <v>26191</v>
      </c>
      <c r="B10">
        <v>5.1125407245297545</v>
      </c>
      <c r="C10">
        <v>5.1916072401044913</v>
      </c>
      <c r="E10">
        <v>1.1648223645894795E-3</v>
      </c>
      <c r="F10">
        <v>-1.4082597241593109E-2</v>
      </c>
      <c r="G10">
        <f t="shared" si="2"/>
        <v>-1.5229679734622081E-2</v>
      </c>
      <c r="J10">
        <f t="shared" si="0"/>
        <v>4.4287880003661684E-3</v>
      </c>
      <c r="K10">
        <f t="shared" si="1"/>
        <v>8.670107576724817E-4</v>
      </c>
    </row>
    <row r="11" spans="1:11" x14ac:dyDescent="0.2">
      <c r="A11" s="1">
        <v>26221</v>
      </c>
      <c r="B11">
        <v>5.0118192439016092</v>
      </c>
      <c r="C11">
        <v>5.1125407245297545</v>
      </c>
      <c r="E11">
        <v>5.6700613397542288E-3</v>
      </c>
      <c r="F11">
        <v>-1.4165864392793215E-2</v>
      </c>
      <c r="G11">
        <f t="shared" si="2"/>
        <v>-1.9700866174989673E-2</v>
      </c>
      <c r="J11">
        <f t="shared" si="0"/>
        <v>-9.6292692627779175E-2</v>
      </c>
      <c r="K11">
        <f t="shared" si="1"/>
        <v>-1.8850936280226382E-2</v>
      </c>
    </row>
    <row r="12" spans="1:11" x14ac:dyDescent="0.2">
      <c r="A12" s="1">
        <v>26252</v>
      </c>
      <c r="B12">
        <v>5.0178061137142409</v>
      </c>
      <c r="C12">
        <v>5.0118192439016092</v>
      </c>
      <c r="E12">
        <v>-5.7603686635931961E-4</v>
      </c>
      <c r="F12">
        <v>6.1782525510212238E-4</v>
      </c>
      <c r="G12">
        <f t="shared" si="2"/>
        <v>1.1945502264305574E-3</v>
      </c>
      <c r="J12">
        <f t="shared" si="0"/>
        <v>-9.030582281514743E-2</v>
      </c>
      <c r="K12">
        <f t="shared" si="1"/>
        <v>-1.7678904443997778E-2</v>
      </c>
    </row>
    <row r="13" spans="1:11" x14ac:dyDescent="0.2">
      <c r="A13" s="1">
        <v>26282</v>
      </c>
      <c r="B13">
        <v>4.8728138349969399</v>
      </c>
      <c r="C13">
        <v>5.0178061137142409</v>
      </c>
      <c r="E13">
        <v>4.4438524689414116E-3</v>
      </c>
      <c r="F13">
        <v>-2.4598163602684853E-2</v>
      </c>
      <c r="G13">
        <f t="shared" si="2"/>
        <v>-2.8895552245635892E-2</v>
      </c>
      <c r="J13">
        <f t="shared" si="0"/>
        <v>-0.23529810153244846</v>
      </c>
      <c r="K13">
        <f t="shared" si="1"/>
        <v>-4.6063614982626566E-2</v>
      </c>
    </row>
    <row r="14" spans="1:11" x14ac:dyDescent="0.2">
      <c r="A14" s="1">
        <v>26313</v>
      </c>
      <c r="B14">
        <v>4.7622092620043164</v>
      </c>
      <c r="C14">
        <v>4.8728138349969399</v>
      </c>
      <c r="E14">
        <v>9.1428571428571193E-3</v>
      </c>
      <c r="F14">
        <v>-1.3762966593155346E-2</v>
      </c>
      <c r="G14">
        <f t="shared" si="2"/>
        <v>-2.2698296454145783E-2</v>
      </c>
      <c r="J14">
        <f t="shared" si="0"/>
        <v>-0.34590267452507195</v>
      </c>
      <c r="K14">
        <f t="shared" si="1"/>
        <v>-6.7716345848147008E-2</v>
      </c>
    </row>
    <row r="15" spans="1:11" x14ac:dyDescent="0.2">
      <c r="A15" s="1">
        <v>26344</v>
      </c>
      <c r="B15">
        <v>4.7278490614109705</v>
      </c>
      <c r="C15">
        <v>4.7622092620043164</v>
      </c>
      <c r="E15">
        <v>-2.2034050901020841E-4</v>
      </c>
      <c r="F15">
        <v>-7.4330200008281277E-3</v>
      </c>
      <c r="G15">
        <f t="shared" si="2"/>
        <v>-7.2151807497187193E-3</v>
      </c>
      <c r="J15">
        <f t="shared" si="0"/>
        <v>-0.38026287511841783</v>
      </c>
      <c r="K15">
        <f t="shared" si="1"/>
        <v>-7.4442940922860856E-2</v>
      </c>
    </row>
    <row r="16" spans="1:11" x14ac:dyDescent="0.2">
      <c r="A16" s="1">
        <v>26373</v>
      </c>
      <c r="B16">
        <v>4.6667209239890033</v>
      </c>
      <c r="C16">
        <v>4.7278490614109705</v>
      </c>
      <c r="E16">
        <v>3.9481105470953182E-3</v>
      </c>
      <c r="F16">
        <v>-9.032311896368217E-3</v>
      </c>
      <c r="G16">
        <f t="shared" si="2"/>
        <v>-1.2929375838348856E-2</v>
      </c>
      <c r="J16">
        <f t="shared" si="0"/>
        <v>-0.44139101254038504</v>
      </c>
      <c r="K16">
        <f t="shared" si="1"/>
        <v>-8.6409815999506034E-2</v>
      </c>
    </row>
    <row r="17" spans="1:11" x14ac:dyDescent="0.2">
      <c r="A17" s="1">
        <v>26404</v>
      </c>
      <c r="B17">
        <v>4.7059921407303706</v>
      </c>
      <c r="C17">
        <v>4.6667209239890033</v>
      </c>
      <c r="E17">
        <v>-1.3576779026216457E-3</v>
      </c>
      <c r="F17">
        <v>7.0517408327368525E-3</v>
      </c>
      <c r="G17">
        <f t="shared" si="2"/>
        <v>8.415162890820449E-3</v>
      </c>
      <c r="J17">
        <f t="shared" si="0"/>
        <v>-0.40211979579901769</v>
      </c>
      <c r="K17">
        <f t="shared" si="1"/>
        <v>-7.8721805785687327E-2</v>
      </c>
    </row>
    <row r="18" spans="1:11" x14ac:dyDescent="0.2">
      <c r="A18" s="1">
        <v>26434</v>
      </c>
      <c r="B18">
        <v>4.6714926222752915</v>
      </c>
      <c r="C18">
        <v>4.7059921407303706</v>
      </c>
      <c r="E18">
        <v>3.324151237258377E-4</v>
      </c>
      <c r="F18">
        <v>-7.0023619907608747E-3</v>
      </c>
      <c r="G18">
        <f t="shared" si="2"/>
        <v>-7.3309766407142485E-3</v>
      </c>
      <c r="J18">
        <f t="shared" si="0"/>
        <v>-0.43661931425409684</v>
      </c>
      <c r="K18">
        <f t="shared" si="1"/>
        <v>-8.5475674707071847E-2</v>
      </c>
    </row>
    <row r="19" spans="1:11" x14ac:dyDescent="0.2">
      <c r="A19" s="1">
        <v>26465</v>
      </c>
      <c r="B19">
        <v>4.6340439192933074</v>
      </c>
      <c r="C19">
        <v>4.6714926222752915</v>
      </c>
      <c r="E19">
        <v>5.5772448410487119E-3</v>
      </c>
      <c r="F19">
        <v>-2.4838967709341908E-3</v>
      </c>
      <c r="G19">
        <f t="shared" si="2"/>
        <v>-8.0164320079230134E-3</v>
      </c>
      <c r="J19">
        <f t="shared" si="0"/>
        <v>-0.47406801723608094</v>
      </c>
      <c r="K19">
        <f t="shared" si="1"/>
        <v>-9.2806896780374348E-2</v>
      </c>
    </row>
    <row r="20" spans="1:11" x14ac:dyDescent="0.2">
      <c r="A20" s="1">
        <v>26495</v>
      </c>
      <c r="B20">
        <v>4.6258670711935697</v>
      </c>
      <c r="C20">
        <v>4.6340439192933074</v>
      </c>
      <c r="E20">
        <v>1.4140802977586908E-3</v>
      </c>
      <c r="F20">
        <v>-3.5874060943708042E-4</v>
      </c>
      <c r="G20">
        <f t="shared" si="2"/>
        <v>-1.7645167465276668E-3</v>
      </c>
      <c r="J20">
        <f t="shared" si="0"/>
        <v>-0.48224486533581867</v>
      </c>
      <c r="K20">
        <f t="shared" si="1"/>
        <v>-9.4407654203339741E-2</v>
      </c>
    </row>
    <row r="21" spans="1:11" x14ac:dyDescent="0.2">
      <c r="A21" s="1">
        <v>26526</v>
      </c>
      <c r="B21">
        <v>4.6160987675239378</v>
      </c>
      <c r="C21">
        <v>4.6258670711935697</v>
      </c>
      <c r="E21">
        <v>-2.5422247644457663E-4</v>
      </c>
      <c r="F21">
        <v>-2.3643157205884835E-3</v>
      </c>
      <c r="G21">
        <f t="shared" si="2"/>
        <v>-2.1116697733191137E-3</v>
      </c>
      <c r="J21">
        <f t="shared" si="0"/>
        <v>-0.49201316900545056</v>
      </c>
      <c r="K21">
        <f t="shared" si="1"/>
        <v>-9.6319966186907746E-2</v>
      </c>
    </row>
    <row r="22" spans="1:11" x14ac:dyDescent="0.2">
      <c r="A22" s="1">
        <v>26557</v>
      </c>
      <c r="B22">
        <v>4.5980365034111417</v>
      </c>
      <c r="C22">
        <v>4.6160987675239378</v>
      </c>
      <c r="E22">
        <v>4.395604395604602E-3</v>
      </c>
      <c r="F22">
        <v>4.655197951712875E-4</v>
      </c>
      <c r="G22">
        <f t="shared" si="2"/>
        <v>-3.91288510546417E-3</v>
      </c>
      <c r="J22">
        <f t="shared" si="0"/>
        <v>-0.51007543311824666</v>
      </c>
      <c r="K22">
        <f t="shared" si="1"/>
        <v>-9.9855962331320436E-2</v>
      </c>
    </row>
    <row r="23" spans="1:11" x14ac:dyDescent="0.2">
      <c r="A23" s="1">
        <v>26587</v>
      </c>
      <c r="B23">
        <v>4.6326773394243972</v>
      </c>
      <c r="C23">
        <v>4.5980365034111417</v>
      </c>
      <c r="E23">
        <v>-4.9144456003158421E-3</v>
      </c>
      <c r="F23">
        <v>2.6226179649329051E-3</v>
      </c>
      <c r="G23">
        <f t="shared" si="2"/>
        <v>7.5338323189815259E-3</v>
      </c>
      <c r="J23">
        <f t="shared" si="0"/>
        <v>-0.47543459710499114</v>
      </c>
      <c r="K23">
        <f t="shared" si="1"/>
        <v>-9.3074428088593564E-2</v>
      </c>
    </row>
    <row r="24" spans="1:11" x14ac:dyDescent="0.2">
      <c r="A24" s="1">
        <v>26618</v>
      </c>
      <c r="B24">
        <v>4.6381499674384834</v>
      </c>
      <c r="C24">
        <v>4.6326773394243972</v>
      </c>
      <c r="E24">
        <v>0</v>
      </c>
      <c r="F24">
        <v>1.1813099883979383E-3</v>
      </c>
      <c r="G24">
        <f t="shared" si="2"/>
        <v>1.1813099883977163E-3</v>
      </c>
      <c r="J24">
        <f t="shared" si="0"/>
        <v>-0.46996196909090493</v>
      </c>
      <c r="K24">
        <f t="shared" si="1"/>
        <v>-9.2003067851761267E-2</v>
      </c>
    </row>
    <row r="25" spans="1:11" x14ac:dyDescent="0.2">
      <c r="A25" s="1">
        <v>26648</v>
      </c>
      <c r="B25">
        <v>4.5913258200295477</v>
      </c>
      <c r="C25">
        <v>4.6381499674384834</v>
      </c>
      <c r="E25">
        <v>1.0111622381218544E-2</v>
      </c>
      <c r="F25">
        <v>-1.2641958660808417E-4</v>
      </c>
      <c r="G25">
        <f t="shared" si="2"/>
        <v>-1.0095436270422087E-2</v>
      </c>
      <c r="J25">
        <f t="shared" si="0"/>
        <v>-0.51678611649984063</v>
      </c>
      <c r="K25">
        <f t="shared" si="1"/>
        <v>-0.10116969301400258</v>
      </c>
    </row>
    <row r="26" spans="1:11" x14ac:dyDescent="0.2">
      <c r="A26" s="1">
        <v>26679</v>
      </c>
      <c r="B26">
        <v>4.5746897525914321</v>
      </c>
      <c r="C26">
        <v>4.5913258200295477</v>
      </c>
      <c r="E26">
        <v>3.7634408602149616E-3</v>
      </c>
      <c r="F26">
        <v>1.2643557054059507E-4</v>
      </c>
      <c r="G26">
        <f t="shared" si="2"/>
        <v>-3.6233689548977877E-3</v>
      </c>
      <c r="J26">
        <f t="shared" si="0"/>
        <v>-0.53342218393795626</v>
      </c>
      <c r="K26">
        <f t="shared" si="1"/>
        <v>-0.10442648684405686</v>
      </c>
    </row>
    <row r="27" spans="1:11" x14ac:dyDescent="0.2">
      <c r="A27" s="1">
        <v>26710</v>
      </c>
      <c r="B27">
        <v>4.5341039151222207</v>
      </c>
      <c r="C27">
        <v>4.5746897525914321</v>
      </c>
      <c r="E27">
        <v>-6.2886398973116542E-5</v>
      </c>
      <c r="F27">
        <v>-8.9336507869618442E-3</v>
      </c>
      <c r="G27">
        <f t="shared" si="2"/>
        <v>-8.8718229353631495E-3</v>
      </c>
      <c r="J27">
        <f t="shared" si="0"/>
        <v>-0.57400802140716767</v>
      </c>
      <c r="K27">
        <f t="shared" si="1"/>
        <v>-0.11237185647837755</v>
      </c>
    </row>
    <row r="28" spans="1:11" x14ac:dyDescent="0.2">
      <c r="A28" s="1">
        <v>26738</v>
      </c>
      <c r="B28">
        <v>4.1999438229379464</v>
      </c>
      <c r="C28">
        <v>4.5341039151222207</v>
      </c>
      <c r="E28">
        <v>-4.3126811176694702E-3</v>
      </c>
      <c r="F28">
        <v>-7.7662265875799941E-2</v>
      </c>
      <c r="G28">
        <f t="shared" si="2"/>
        <v>-7.3699257546739894E-2</v>
      </c>
      <c r="J28">
        <f t="shared" si="0"/>
        <v>-0.90816811359144189</v>
      </c>
      <c r="K28">
        <f t="shared" si="1"/>
        <v>-0.17778939163351226</v>
      </c>
    </row>
    <row r="29" spans="1:11" x14ac:dyDescent="0.2">
      <c r="A29" s="1">
        <v>26769</v>
      </c>
      <c r="B29">
        <v>4.377004362239278</v>
      </c>
      <c r="C29">
        <v>4.1999438229379464</v>
      </c>
      <c r="E29">
        <v>-5.5679874467196022E-4</v>
      </c>
      <c r="F29">
        <v>4.1582150101419746E-2</v>
      </c>
      <c r="G29">
        <f t="shared" si="2"/>
        <v>4.2157835143964872E-2</v>
      </c>
      <c r="J29">
        <f t="shared" si="0"/>
        <v>-0.73110757429011031</v>
      </c>
      <c r="K29">
        <f t="shared" si="1"/>
        <v>-0.14312677235237869</v>
      </c>
    </row>
    <row r="30" spans="1:11" x14ac:dyDescent="0.2">
      <c r="A30" s="1">
        <v>26799</v>
      </c>
      <c r="B30">
        <v>4.390476230415489</v>
      </c>
      <c r="C30">
        <v>4.377004362239278</v>
      </c>
      <c r="E30">
        <v>-4.2267358175878122E-3</v>
      </c>
      <c r="F30">
        <v>-1.1286182172257631E-3</v>
      </c>
      <c r="G30">
        <f t="shared" si="2"/>
        <v>3.0778740575252428E-3</v>
      </c>
      <c r="J30">
        <f t="shared" si="0"/>
        <v>-0.71763570611389937</v>
      </c>
      <c r="K30">
        <f t="shared" si="1"/>
        <v>-0.14048942447441426</v>
      </c>
    </row>
    <row r="31" spans="1:11" x14ac:dyDescent="0.2">
      <c r="A31" s="1">
        <v>26830</v>
      </c>
      <c r="B31">
        <v>4.1404391829393203</v>
      </c>
      <c r="C31">
        <v>4.390476230415489</v>
      </c>
      <c r="E31">
        <v>5.3382609588337182E-4</v>
      </c>
      <c r="F31">
        <v>-5.6450362230542672E-2</v>
      </c>
      <c r="G31">
        <f t="shared" si="2"/>
        <v>-5.6949869297551525E-2</v>
      </c>
      <c r="J31">
        <f t="shared" si="0"/>
        <v>-0.96767275359006799</v>
      </c>
      <c r="K31">
        <f t="shared" si="1"/>
        <v>-0.18943843941045957</v>
      </c>
    </row>
    <row r="32" spans="1:11" x14ac:dyDescent="0.2">
      <c r="A32" s="1">
        <v>26860</v>
      </c>
      <c r="B32">
        <v>3.9537011319065143</v>
      </c>
      <c r="C32">
        <v>4.1404391829393203</v>
      </c>
      <c r="E32">
        <v>3.6344755970922904E-3</v>
      </c>
      <c r="F32">
        <v>-4.1630467961210615E-2</v>
      </c>
      <c r="G32">
        <f t="shared" si="2"/>
        <v>-4.5101024983596028E-2</v>
      </c>
      <c r="J32">
        <f t="shared" si="0"/>
        <v>-1.154410804622874</v>
      </c>
      <c r="K32">
        <f t="shared" si="1"/>
        <v>-0.22599559660535107</v>
      </c>
    </row>
    <row r="33" spans="1:11" x14ac:dyDescent="0.2">
      <c r="A33" s="1">
        <v>26891</v>
      </c>
      <c r="B33">
        <v>4.0835555487078503</v>
      </c>
      <c r="C33">
        <v>3.9537011319065143</v>
      </c>
      <c r="E33">
        <v>-1.6868600047103222E-2</v>
      </c>
      <c r="F33">
        <v>1.5753626029008316E-2</v>
      </c>
      <c r="G33">
        <f t="shared" si="2"/>
        <v>3.2843761445043418E-2</v>
      </c>
      <c r="J33">
        <f t="shared" si="0"/>
        <v>-1.024556387821538</v>
      </c>
      <c r="K33">
        <f t="shared" si="1"/>
        <v>-0.20057438062284394</v>
      </c>
    </row>
    <row r="34" spans="1:11" x14ac:dyDescent="0.2">
      <c r="A34" s="1">
        <v>26922</v>
      </c>
      <c r="B34">
        <v>4.1322585203572535</v>
      </c>
      <c r="C34">
        <v>4.0835555487078503</v>
      </c>
      <c r="E34">
        <v>3.6119711042312819E-3</v>
      </c>
      <c r="F34">
        <v>1.5581658988398139E-2</v>
      </c>
      <c r="G34">
        <f t="shared" si="2"/>
        <v>1.1926609315946246E-2</v>
      </c>
      <c r="J34">
        <f t="shared" si="0"/>
        <v>-0.97585341617213484</v>
      </c>
      <c r="K34">
        <f t="shared" si="1"/>
        <v>-0.19103994358337428</v>
      </c>
    </row>
    <row r="35" spans="1:11" x14ac:dyDescent="0.2">
      <c r="A35" s="1">
        <v>26952</v>
      </c>
      <c r="B35">
        <v>4.1179727550860088</v>
      </c>
      <c r="C35">
        <v>4.1322585203572535</v>
      </c>
      <c r="E35">
        <v>-1.1676053297751121E-3</v>
      </c>
      <c r="F35">
        <v>-4.6075287970549494E-3</v>
      </c>
      <c r="G35">
        <f t="shared" si="2"/>
        <v>-3.4571325101919737E-3</v>
      </c>
      <c r="J35">
        <f t="shared" si="0"/>
        <v>-0.99013918144337953</v>
      </c>
      <c r="K35">
        <f t="shared" si="1"/>
        <v>-0.19383662569385884</v>
      </c>
    </row>
    <row r="36" spans="1:11" x14ac:dyDescent="0.2">
      <c r="A36" s="1">
        <v>26983</v>
      </c>
      <c r="B36">
        <v>4.2381186063110601</v>
      </c>
      <c r="C36">
        <v>4.1179727550860088</v>
      </c>
      <c r="E36">
        <v>3.6487589418601196E-3</v>
      </c>
      <c r="F36">
        <v>3.2903056476820014E-2</v>
      </c>
      <c r="G36">
        <f t="shared" si="2"/>
        <v>2.9175970403558793E-2</v>
      </c>
      <c r="J36">
        <f t="shared" si="0"/>
        <v>-0.86999333021832825</v>
      </c>
      <c r="K36">
        <f t="shared" si="1"/>
        <v>-0.17031602694466974</v>
      </c>
    </row>
    <row r="37" spans="1:11" x14ac:dyDescent="0.2">
      <c r="A37" s="1">
        <v>27013</v>
      </c>
      <c r="B37">
        <v>4.4198050333041889</v>
      </c>
      <c r="C37">
        <v>4.2381186063110601</v>
      </c>
      <c r="E37">
        <v>2.2939368064702759E-3</v>
      </c>
      <c r="F37">
        <v>4.525294525294532E-2</v>
      </c>
      <c r="G37">
        <f t="shared" si="2"/>
        <v>4.286959471180829E-2</v>
      </c>
      <c r="J37">
        <f t="shared" si="0"/>
        <v>-0.68830690322519938</v>
      </c>
      <c r="K37">
        <f t="shared" si="1"/>
        <v>-0.13474781128090485</v>
      </c>
    </row>
    <row r="38" spans="1:11" x14ac:dyDescent="0.2">
      <c r="A38" s="1">
        <v>27044</v>
      </c>
      <c r="B38">
        <v>4.6630265836835161</v>
      </c>
      <c r="C38">
        <v>4.4198050333041889</v>
      </c>
      <c r="E38">
        <v>1.3122232758171481E-3</v>
      </c>
      <c r="F38">
        <v>5.6399036442794426E-2</v>
      </c>
      <c r="G38">
        <f t="shared" si="2"/>
        <v>5.5029927462094008E-2</v>
      </c>
      <c r="J38">
        <f t="shared" si="0"/>
        <v>-0.44508535284587225</v>
      </c>
      <c r="K38">
        <f t="shared" si="1"/>
        <v>-8.713304609927508E-2</v>
      </c>
    </row>
    <row r="39" spans="1:11" x14ac:dyDescent="0.2">
      <c r="A39" s="1">
        <v>27075</v>
      </c>
      <c r="B39">
        <v>4.5509345596861719</v>
      </c>
      <c r="C39">
        <v>4.6630265836835161</v>
      </c>
      <c r="E39">
        <v>1.3633446611146072E-2</v>
      </c>
      <c r="F39">
        <v>-1.0878433505575158E-2</v>
      </c>
      <c r="G39">
        <f t="shared" si="2"/>
        <v>-2.4038469861949241E-2</v>
      </c>
      <c r="J39">
        <f t="shared" si="0"/>
        <v>-0.55717737684321644</v>
      </c>
      <c r="K39">
        <f t="shared" si="1"/>
        <v>-0.10907697085858703</v>
      </c>
    </row>
    <row r="40" spans="1:11" x14ac:dyDescent="0.2">
      <c r="A40" s="1">
        <v>27103</v>
      </c>
      <c r="B40">
        <v>4.4884579990708682</v>
      </c>
      <c r="C40">
        <v>4.5509345596861719</v>
      </c>
      <c r="E40">
        <v>-5.4374986802185887E-3</v>
      </c>
      <c r="F40">
        <v>-1.9013980245764728E-2</v>
      </c>
      <c r="G40">
        <f t="shared" si="2"/>
        <v>-1.3728292462990677E-2</v>
      </c>
      <c r="J40">
        <f t="shared" si="0"/>
        <v>-0.61965393745852015</v>
      </c>
      <c r="K40">
        <f t="shared" si="1"/>
        <v>-0.12130782276465391</v>
      </c>
    </row>
    <row r="41" spans="1:11" x14ac:dyDescent="0.2">
      <c r="A41" s="1">
        <v>27134</v>
      </c>
      <c r="B41">
        <v>4.3568069812029036</v>
      </c>
      <c r="C41">
        <v>4.4884579990708682</v>
      </c>
      <c r="E41">
        <v>-9.3305193399031428E-3</v>
      </c>
      <c r="F41">
        <v>-3.8355396490017735E-2</v>
      </c>
      <c r="G41">
        <f t="shared" si="2"/>
        <v>-2.9331012542663237E-2</v>
      </c>
      <c r="J41">
        <f t="shared" si="0"/>
        <v>-0.75130495532648478</v>
      </c>
      <c r="K41">
        <f t="shared" si="1"/>
        <v>-0.14708075403628385</v>
      </c>
    </row>
    <row r="42" spans="1:11" x14ac:dyDescent="0.2">
      <c r="A42" s="1">
        <v>27164</v>
      </c>
      <c r="B42">
        <v>4.2031991213508677</v>
      </c>
      <c r="C42">
        <v>4.3568069812029036</v>
      </c>
      <c r="E42">
        <v>-1.4596993794339874E-2</v>
      </c>
      <c r="F42">
        <v>-4.9189516400242161E-2</v>
      </c>
      <c r="G42">
        <f t="shared" si="2"/>
        <v>-3.5256980746396271E-2</v>
      </c>
      <c r="J42">
        <f t="shared" si="0"/>
        <v>-0.90491281517852062</v>
      </c>
      <c r="K42">
        <f t="shared" si="1"/>
        <v>-0.17715211146945753</v>
      </c>
    </row>
    <row r="43" spans="1:11" x14ac:dyDescent="0.2">
      <c r="A43" s="1">
        <v>27195</v>
      </c>
      <c r="B43">
        <v>4.3365563975164019</v>
      </c>
      <c r="C43">
        <v>4.2031991213508677</v>
      </c>
      <c r="E43">
        <v>-2.4376225226059312E-3</v>
      </c>
      <c r="F43">
        <v>2.9239076611096593E-2</v>
      </c>
      <c r="G43">
        <f t="shared" si="2"/>
        <v>3.1727565674469993E-2</v>
      </c>
      <c r="J43">
        <f t="shared" si="0"/>
        <v>-0.77155553901298646</v>
      </c>
      <c r="K43">
        <f t="shared" si="1"/>
        <v>-0.1510451510460058</v>
      </c>
    </row>
    <row r="44" spans="1:11" x14ac:dyDescent="0.2">
      <c r="A44" s="1">
        <v>27225</v>
      </c>
      <c r="B44">
        <v>4.3909003799062347</v>
      </c>
      <c r="C44">
        <v>4.3365563975164019</v>
      </c>
      <c r="E44">
        <v>-4.1467304625197876E-3</v>
      </c>
      <c r="F44">
        <v>8.3621617906481926E-3</v>
      </c>
      <c r="G44">
        <f t="shared" si="2"/>
        <v>1.2531598210265615E-2</v>
      </c>
      <c r="J44">
        <f t="shared" si="0"/>
        <v>-0.71721155662315361</v>
      </c>
      <c r="K44">
        <f t="shared" si="1"/>
        <v>-0.14040638998025745</v>
      </c>
    </row>
    <row r="45" spans="1:11" x14ac:dyDescent="0.2">
      <c r="A45" s="1">
        <v>27256</v>
      </c>
      <c r="B45">
        <v>4.3753499638553768</v>
      </c>
      <c r="C45">
        <v>4.3909003799062347</v>
      </c>
      <c r="E45">
        <v>4.3221533633008846E-5</v>
      </c>
      <c r="F45">
        <v>-3.4988867178624705E-3</v>
      </c>
      <c r="G45">
        <f t="shared" si="2"/>
        <v>-3.5415096461810514E-3</v>
      </c>
      <c r="J45">
        <f t="shared" si="0"/>
        <v>-0.73276197267401155</v>
      </c>
      <c r="K45">
        <f t="shared" si="1"/>
        <v>-0.14345064904193805</v>
      </c>
    </row>
    <row r="46" spans="1:11" x14ac:dyDescent="0.2">
      <c r="A46" s="1">
        <v>27287</v>
      </c>
      <c r="B46">
        <v>4.500907484641643</v>
      </c>
      <c r="C46">
        <v>4.3753499638553768</v>
      </c>
      <c r="E46">
        <v>-5.2945198788707515E-3</v>
      </c>
      <c r="F46">
        <v>2.332421340629276E-2</v>
      </c>
      <c r="G46">
        <f t="shared" si="2"/>
        <v>2.8696566405771673E-2</v>
      </c>
      <c r="J46">
        <f t="shared" si="0"/>
        <v>-0.6072044518877453</v>
      </c>
      <c r="K46">
        <f t="shared" si="1"/>
        <v>-0.11887062371234935</v>
      </c>
    </row>
    <row r="47" spans="1:11" x14ac:dyDescent="0.2">
      <c r="A47" s="1">
        <v>27317</v>
      </c>
      <c r="B47">
        <v>4.3328241158480685</v>
      </c>
      <c r="C47">
        <v>4.500907484641643</v>
      </c>
      <c r="E47">
        <v>2.0694794771841218E-2</v>
      </c>
      <c r="F47">
        <v>-1.7623599135530021E-2</v>
      </c>
      <c r="G47">
        <f t="shared" si="2"/>
        <v>-3.7344328753061928E-2</v>
      </c>
      <c r="J47">
        <f t="shared" si="0"/>
        <v>-0.77528782068131985</v>
      </c>
      <c r="K47">
        <f t="shared" si="1"/>
        <v>-0.15177580881441588</v>
      </c>
    </row>
    <row r="48" spans="1:11" x14ac:dyDescent="0.2">
      <c r="A48" s="1">
        <v>27348</v>
      </c>
      <c r="B48">
        <v>4.2681316722725997</v>
      </c>
      <c r="C48">
        <v>4.3328241158480685</v>
      </c>
      <c r="E48">
        <v>2.3486454004164603E-3</v>
      </c>
      <c r="F48">
        <v>-1.2632677129638004E-2</v>
      </c>
      <c r="G48">
        <f t="shared" si="2"/>
        <v>-1.4930779982239462E-2</v>
      </c>
      <c r="J48">
        <f t="shared" si="0"/>
        <v>-0.83998026425678862</v>
      </c>
      <c r="K48">
        <f t="shared" si="1"/>
        <v>-0.1644404575886208</v>
      </c>
    </row>
    <row r="49" spans="1:11" x14ac:dyDescent="0.2">
      <c r="A49" s="1">
        <v>27378</v>
      </c>
      <c r="B49">
        <v>4.1440916608474536</v>
      </c>
      <c r="C49">
        <v>4.2681316722725997</v>
      </c>
      <c r="E49">
        <v>-2.6385581701982019E-3</v>
      </c>
      <c r="F49">
        <v>-3.160675318709083E-2</v>
      </c>
      <c r="G49">
        <f t="shared" si="2"/>
        <v>-2.9061898964119814E-2</v>
      </c>
      <c r="J49">
        <f t="shared" si="0"/>
        <v>-0.96402027568193471</v>
      </c>
      <c r="K49">
        <f t="shared" si="1"/>
        <v>-0.18872340458868653</v>
      </c>
    </row>
    <row r="50" spans="1:11" x14ac:dyDescent="0.2">
      <c r="A50" s="1">
        <v>27409</v>
      </c>
      <c r="B50">
        <v>4.0353252353530138</v>
      </c>
      <c r="C50">
        <v>4.1440916608474536</v>
      </c>
      <c r="E50">
        <v>-1.0678583713931378E-2</v>
      </c>
      <c r="F50">
        <v>-3.6575820109585266E-2</v>
      </c>
      <c r="G50">
        <f t="shared" si="2"/>
        <v>-2.6246143762224894E-2</v>
      </c>
      <c r="J50">
        <f t="shared" si="0"/>
        <v>-1.0727867011763745</v>
      </c>
      <c r="K50">
        <f t="shared" si="1"/>
        <v>-0.21001628674278028</v>
      </c>
    </row>
    <row r="51" spans="1:11" x14ac:dyDescent="0.2">
      <c r="A51" s="1">
        <v>27440</v>
      </c>
      <c r="B51">
        <v>3.9705453666570514</v>
      </c>
      <c r="C51">
        <v>4.0353252353530138</v>
      </c>
      <c r="E51">
        <v>3.3003300330032292E-3</v>
      </c>
      <c r="F51">
        <v>-1.2827141344757154E-2</v>
      </c>
      <c r="G51">
        <f t="shared" si="2"/>
        <v>-1.6053196438401973E-2</v>
      </c>
      <c r="J51">
        <f t="shared" si="0"/>
        <v>-1.137566569872337</v>
      </c>
      <c r="K51">
        <f t="shared" si="1"/>
        <v>-0.2226980504748366</v>
      </c>
    </row>
    <row r="52" spans="1:11" x14ac:dyDescent="0.2">
      <c r="A52" s="1">
        <v>27468</v>
      </c>
      <c r="B52">
        <v>3.9043150980829591</v>
      </c>
      <c r="C52">
        <v>3.9705453666570514</v>
      </c>
      <c r="E52">
        <v>2.5145378568716126E-3</v>
      </c>
      <c r="F52">
        <v>-1.4215881883479664E-2</v>
      </c>
      <c r="G52">
        <f t="shared" si="2"/>
        <v>-1.668039587968595E-2</v>
      </c>
      <c r="J52">
        <f t="shared" si="0"/>
        <v>-1.2037968384464293</v>
      </c>
      <c r="K52">
        <f t="shared" si="1"/>
        <v>-0.2356637547109679</v>
      </c>
    </row>
    <row r="53" spans="1:11" x14ac:dyDescent="0.2">
      <c r="A53" s="1">
        <v>27499</v>
      </c>
      <c r="B53">
        <v>3.9552860056664918</v>
      </c>
      <c r="C53">
        <v>3.9043150980829591</v>
      </c>
      <c r="E53">
        <v>-1.0526437720266291E-3</v>
      </c>
      <c r="F53">
        <v>1.1992106461569563E-2</v>
      </c>
      <c r="G53">
        <f t="shared" si="2"/>
        <v>1.3055018947768726E-2</v>
      </c>
      <c r="J53">
        <f t="shared" si="0"/>
        <v>-1.1528259308628965</v>
      </c>
      <c r="K53">
        <f t="shared" si="1"/>
        <v>-0.22568533054625317</v>
      </c>
    </row>
    <row r="54" spans="1:11" x14ac:dyDescent="0.2">
      <c r="A54" s="1">
        <v>27529</v>
      </c>
      <c r="B54">
        <v>3.8569676505450832</v>
      </c>
      <c r="C54">
        <v>3.9552860056664918</v>
      </c>
      <c r="E54">
        <v>9.4004613829392625E-3</v>
      </c>
      <c r="F54">
        <v>-1.5750000000000042E-2</v>
      </c>
      <c r="G54">
        <f t="shared" si="2"/>
        <v>-2.4857457837575869E-2</v>
      </c>
      <c r="J54">
        <f t="shared" si="0"/>
        <v>-1.2511442859843052</v>
      </c>
      <c r="K54">
        <f t="shared" si="1"/>
        <v>-0.24493282479521616</v>
      </c>
    </row>
    <row r="55" spans="1:11" x14ac:dyDescent="0.2">
      <c r="A55" s="1">
        <v>27560</v>
      </c>
      <c r="B55">
        <v>3.8433326880367056</v>
      </c>
      <c r="C55">
        <v>3.8569676505450832</v>
      </c>
      <c r="E55">
        <v>-3.8023777535567405E-4</v>
      </c>
      <c r="F55">
        <v>-3.9116078232155349E-3</v>
      </c>
      <c r="G55">
        <f t="shared" si="2"/>
        <v>-3.5351508604046789E-3</v>
      </c>
      <c r="J55">
        <f t="shared" si="0"/>
        <v>-1.2647792484926828</v>
      </c>
      <c r="K55">
        <f t="shared" si="1"/>
        <v>-0.2476021011693047</v>
      </c>
    </row>
    <row r="56" spans="1:11" x14ac:dyDescent="0.2">
      <c r="A56" s="1">
        <v>27590</v>
      </c>
      <c r="B56">
        <v>3.9608837722742187</v>
      </c>
      <c r="C56">
        <v>3.8433326880367056</v>
      </c>
      <c r="E56">
        <v>1.1404221230781886E-4</v>
      </c>
      <c r="F56">
        <v>3.0701754385964897E-2</v>
      </c>
      <c r="G56">
        <f t="shared" si="2"/>
        <v>3.0585716558813481E-2</v>
      </c>
      <c r="J56">
        <f t="shared" si="0"/>
        <v>-1.1472281642551696</v>
      </c>
      <c r="K56">
        <f t="shared" si="1"/>
        <v>-0.22458947229622228</v>
      </c>
    </row>
    <row r="57" spans="1:11" x14ac:dyDescent="0.2">
      <c r="A57" s="1">
        <v>27621</v>
      </c>
      <c r="B57">
        <v>4.1791881204210259</v>
      </c>
      <c r="C57">
        <v>3.9608837722742187</v>
      </c>
      <c r="E57">
        <v>1.0674637062339842E-2</v>
      </c>
      <c r="F57">
        <v>6.6378030677882283E-2</v>
      </c>
      <c r="G57">
        <f t="shared" si="2"/>
        <v>5.5115060349641087E-2</v>
      </c>
      <c r="J57">
        <f t="shared" si="0"/>
        <v>-0.92892381610836239</v>
      </c>
      <c r="K57">
        <f t="shared" si="1"/>
        <v>-0.18185267426608165</v>
      </c>
    </row>
    <row r="58" spans="1:11" x14ac:dyDescent="0.2">
      <c r="A58" s="1">
        <v>27652</v>
      </c>
      <c r="B58">
        <v>4.2631203318590085</v>
      </c>
      <c r="C58">
        <v>4.1791881204210259</v>
      </c>
      <c r="E58">
        <v>-3.8143521033255912E-3</v>
      </c>
      <c r="F58">
        <v>1.6216968656474151E-2</v>
      </c>
      <c r="G58">
        <f t="shared" si="2"/>
        <v>2.0083377206175479E-2</v>
      </c>
      <c r="J58">
        <f t="shared" si="0"/>
        <v>-0.84499160467037981</v>
      </c>
      <c r="K58">
        <f t="shared" si="1"/>
        <v>-0.16542151291314378</v>
      </c>
    </row>
    <row r="59" spans="1:11" x14ac:dyDescent="0.2">
      <c r="A59" s="1">
        <v>27682</v>
      </c>
      <c r="B59">
        <v>4.241609080423502</v>
      </c>
      <c r="C59">
        <v>4.2631203318590085</v>
      </c>
      <c r="E59">
        <v>4.2260392613537867E-3</v>
      </c>
      <c r="F59">
        <v>-8.6754029496372009E-4</v>
      </c>
      <c r="G59">
        <f t="shared" si="2"/>
        <v>-5.045893561753223E-3</v>
      </c>
      <c r="J59">
        <f t="shared" si="0"/>
        <v>-0.86650285610588629</v>
      </c>
      <c r="K59">
        <f t="shared" si="1"/>
        <v>-0.16963270712791301</v>
      </c>
    </row>
    <row r="60" spans="1:11" x14ac:dyDescent="0.2">
      <c r="A60" s="1">
        <v>27713</v>
      </c>
      <c r="B60">
        <v>4.2129687046693283</v>
      </c>
      <c r="C60">
        <v>4.241609080423502</v>
      </c>
      <c r="E60">
        <v>3.7387478070805003E-3</v>
      </c>
      <c r="F60">
        <v>-3.0618773421076106E-3</v>
      </c>
      <c r="G60">
        <f t="shared" si="2"/>
        <v>-6.7522431254589677E-3</v>
      </c>
      <c r="J60">
        <f t="shared" si="0"/>
        <v>-0.89514323186006006</v>
      </c>
      <c r="K60">
        <f t="shared" si="1"/>
        <v>-0.17523954897281446</v>
      </c>
    </row>
    <row r="61" spans="1:11" x14ac:dyDescent="0.2">
      <c r="A61" s="1">
        <v>27743</v>
      </c>
      <c r="B61">
        <v>4.26230233463665</v>
      </c>
      <c r="C61">
        <v>4.2129687046693283</v>
      </c>
      <c r="E61">
        <v>-2.2509138710335996E-4</v>
      </c>
      <c r="F61">
        <v>1.1482924593169797E-2</v>
      </c>
      <c r="G61">
        <f t="shared" si="2"/>
        <v>1.1709944560623908E-2</v>
      </c>
      <c r="J61">
        <f t="shared" si="0"/>
        <v>-0.84580960189273835</v>
      </c>
      <c r="K61">
        <f t="shared" si="1"/>
        <v>-0.16558164981549095</v>
      </c>
    </row>
    <row r="62" spans="1:11" x14ac:dyDescent="0.2">
      <c r="A62" s="1">
        <v>27774</v>
      </c>
      <c r="B62">
        <v>4.1816883803443305</v>
      </c>
      <c r="C62">
        <v>4.26230233463665</v>
      </c>
      <c r="E62">
        <v>1.1715323894249119E-2</v>
      </c>
      <c r="F62">
        <v>-7.4550769300490982E-3</v>
      </c>
      <c r="G62">
        <f t="shared" si="2"/>
        <v>-1.8913241709117679E-2</v>
      </c>
      <c r="J62">
        <f t="shared" si="0"/>
        <v>-0.92642355618505778</v>
      </c>
      <c r="K62">
        <f t="shared" si="1"/>
        <v>-0.18136320575905374</v>
      </c>
    </row>
    <row r="63" spans="1:11" x14ac:dyDescent="0.2">
      <c r="A63" s="1">
        <v>27805</v>
      </c>
      <c r="B63">
        <v>4.15523282727818</v>
      </c>
      <c r="C63">
        <v>4.1816883803443305</v>
      </c>
      <c r="E63">
        <v>4.6119355183089628E-3</v>
      </c>
      <c r="F63">
        <v>-1.7579105976898157E-3</v>
      </c>
      <c r="G63">
        <f t="shared" si="2"/>
        <v>-6.3265242791650245E-3</v>
      </c>
      <c r="J63">
        <f t="shared" si="0"/>
        <v>-0.95287910925120833</v>
      </c>
      <c r="K63">
        <f t="shared" si="1"/>
        <v>-0.18654233131363684</v>
      </c>
    </row>
    <row r="64" spans="1:11" x14ac:dyDescent="0.2">
      <c r="A64" s="1">
        <v>27834</v>
      </c>
      <c r="B64">
        <v>4.151774942276413</v>
      </c>
      <c r="C64">
        <v>4.15523282727818</v>
      </c>
      <c r="E64">
        <v>6.57541599570588E-3</v>
      </c>
      <c r="F64">
        <v>5.7175528873643078E-3</v>
      </c>
      <c r="G64">
        <f t="shared" si="2"/>
        <v>-8.3217599241769413E-4</v>
      </c>
      <c r="J64">
        <f t="shared" si="0"/>
        <v>-0.95633699425297536</v>
      </c>
      <c r="K64">
        <f t="shared" si="1"/>
        <v>-0.18721927125636573</v>
      </c>
    </row>
    <row r="65" spans="1:11" x14ac:dyDescent="0.2">
      <c r="A65" s="1">
        <v>27865</v>
      </c>
      <c r="B65">
        <v>4.1495418491063978</v>
      </c>
      <c r="C65">
        <v>4.151774942276413</v>
      </c>
      <c r="E65">
        <v>4.1001104158999713E-3</v>
      </c>
      <c r="F65">
        <v>3.5474701534963238E-3</v>
      </c>
      <c r="G65">
        <f t="shared" si="2"/>
        <v>-5.3786469668093417E-4</v>
      </c>
      <c r="J65">
        <f t="shared" si="0"/>
        <v>-0.95857008742299055</v>
      </c>
      <c r="K65">
        <f t="shared" si="1"/>
        <v>-0.18765643731649961</v>
      </c>
    </row>
    <row r="66" spans="1:11" x14ac:dyDescent="0.2">
      <c r="A66" s="1">
        <v>27895</v>
      </c>
      <c r="B66">
        <v>4.1098770563699301</v>
      </c>
      <c r="C66">
        <v>4.1495418491063978</v>
      </c>
      <c r="E66">
        <v>2.5744526859312611E-3</v>
      </c>
      <c r="F66">
        <v>-7.0245405723866616E-3</v>
      </c>
      <c r="G66">
        <f t="shared" si="2"/>
        <v>-9.558836656873182E-3</v>
      </c>
      <c r="J66">
        <f t="shared" si="0"/>
        <v>-0.99823488015945827</v>
      </c>
      <c r="K66">
        <f t="shared" si="1"/>
        <v>-0.19542149674145359</v>
      </c>
    </row>
    <row r="67" spans="1:11" x14ac:dyDescent="0.2">
      <c r="A67" s="1">
        <v>27926</v>
      </c>
      <c r="B67">
        <v>4.1596948495589965</v>
      </c>
      <c r="C67">
        <v>4.1098770563699301</v>
      </c>
      <c r="E67">
        <v>2.5366619443274452E-3</v>
      </c>
      <c r="F67">
        <v>1.4673330138518015E-2</v>
      </c>
      <c r="G67">
        <f t="shared" si="2"/>
        <v>1.2121480157625042E-2</v>
      </c>
      <c r="J67">
        <f t="shared" ref="J67:J130" si="3">B67-$B$448</f>
        <v>-0.94841708697039184</v>
      </c>
      <c r="K67">
        <f t="shared" ref="K67:K130" si="4">B67/$B$448-1</f>
        <v>-0.18566881437895355</v>
      </c>
    </row>
    <row r="68" spans="1:11" x14ac:dyDescent="0.2">
      <c r="A68" s="1">
        <v>27956</v>
      </c>
      <c r="B68">
        <v>4.1968533633234459</v>
      </c>
      <c r="C68">
        <v>4.1596948495589965</v>
      </c>
      <c r="E68">
        <v>-4.8932908855088275E-3</v>
      </c>
      <c r="F68">
        <v>4.0257286793810021E-3</v>
      </c>
      <c r="G68">
        <f t="shared" ref="G68:G131" si="5">(B68/B67-1)</f>
        <v>8.9329903053798621E-3</v>
      </c>
      <c r="J68">
        <f t="shared" si="3"/>
        <v>-0.91125857320594239</v>
      </c>
      <c r="K68">
        <f t="shared" si="4"/>
        <v>-0.17839440179243216</v>
      </c>
    </row>
    <row r="69" spans="1:11" x14ac:dyDescent="0.2">
      <c r="A69" s="1">
        <v>27987</v>
      </c>
      <c r="B69">
        <v>4.1537738858740569</v>
      </c>
      <c r="C69">
        <v>4.1968533633234459</v>
      </c>
      <c r="E69">
        <v>3.2063738826275667E-3</v>
      </c>
      <c r="F69">
        <v>-7.1007772775126821E-3</v>
      </c>
      <c r="G69">
        <f t="shared" si="5"/>
        <v>-1.0264708752005247E-2</v>
      </c>
      <c r="J69">
        <f t="shared" si="3"/>
        <v>-0.95433805065533139</v>
      </c>
      <c r="K69">
        <f t="shared" si="4"/>
        <v>-0.18682794396704994</v>
      </c>
    </row>
    <row r="70" spans="1:11" x14ac:dyDescent="0.2">
      <c r="A70" s="1">
        <v>28018</v>
      </c>
      <c r="B70">
        <v>4.110645427163738</v>
      </c>
      <c r="C70">
        <v>4.1537738858740569</v>
      </c>
      <c r="E70">
        <v>-1.4580049342507451E-3</v>
      </c>
      <c r="F70">
        <v>-1.1821504308983322E-2</v>
      </c>
      <c r="G70">
        <f t="shared" si="5"/>
        <v>-1.0382957738019338E-2</v>
      </c>
      <c r="J70">
        <f t="shared" si="3"/>
        <v>-0.99746650936565029</v>
      </c>
      <c r="K70">
        <f t="shared" si="4"/>
        <v>-0.19527107505857833</v>
      </c>
    </row>
    <row r="71" spans="1:11" x14ac:dyDescent="0.2">
      <c r="A71" s="1">
        <v>28048</v>
      </c>
      <c r="B71">
        <v>3.9692969463597638</v>
      </c>
      <c r="C71">
        <v>4.110645427163738</v>
      </c>
      <c r="E71">
        <v>8.2811623186329619E-3</v>
      </c>
      <c r="F71">
        <v>-2.6437148988630699E-2</v>
      </c>
      <c r="G71">
        <f t="shared" si="5"/>
        <v>-3.4385957949552903E-2</v>
      </c>
      <c r="J71">
        <f t="shared" si="3"/>
        <v>-1.1388149901696245</v>
      </c>
      <c r="K71">
        <f t="shared" si="4"/>
        <v>-0.22294245003240298</v>
      </c>
    </row>
    <row r="72" spans="1:11" x14ac:dyDescent="0.2">
      <c r="A72" s="1">
        <v>28079</v>
      </c>
      <c r="B72">
        <v>3.9242877028929279</v>
      </c>
      <c r="C72">
        <v>3.9692969463597638</v>
      </c>
      <c r="E72">
        <v>4.6283722614521849E-3</v>
      </c>
      <c r="F72">
        <v>-6.7770378013319865E-3</v>
      </c>
      <c r="G72">
        <f t="shared" si="5"/>
        <v>-1.1339349027064793E-2</v>
      </c>
      <c r="J72">
        <f t="shared" si="3"/>
        <v>-1.1838242336364604</v>
      </c>
      <c r="K72">
        <f t="shared" si="4"/>
        <v>-0.23175377680560139</v>
      </c>
    </row>
    <row r="73" spans="1:11" x14ac:dyDescent="0.2">
      <c r="A73" s="1">
        <v>28109</v>
      </c>
      <c r="B73">
        <v>3.8758126927637946</v>
      </c>
      <c r="C73">
        <v>3.9242877028929279</v>
      </c>
      <c r="E73">
        <v>-1.457925088180767E-3</v>
      </c>
      <c r="F73">
        <v>-1.3788218628261073E-2</v>
      </c>
      <c r="G73">
        <f t="shared" si="5"/>
        <v>-1.2352562757668939E-2</v>
      </c>
      <c r="J73">
        <f t="shared" si="3"/>
        <v>-1.2322992437655937</v>
      </c>
      <c r="K73">
        <f t="shared" si="4"/>
        <v>-0.24124358649095234</v>
      </c>
    </row>
    <row r="74" spans="1:11" x14ac:dyDescent="0.2">
      <c r="A74" s="1">
        <v>28140</v>
      </c>
      <c r="B74">
        <v>3.8686572592549848</v>
      </c>
      <c r="C74">
        <v>3.8758126927637946</v>
      </c>
      <c r="E74">
        <v>6.5169020302056069E-3</v>
      </c>
      <c r="F74">
        <v>4.6204304421726405E-3</v>
      </c>
      <c r="G74">
        <f t="shared" si="5"/>
        <v>-1.8461762928247971E-3</v>
      </c>
      <c r="J74">
        <f t="shared" si="3"/>
        <v>-1.2394546772744035</v>
      </c>
      <c r="K74">
        <f t="shared" si="4"/>
        <v>-0.24264438459360149</v>
      </c>
    </row>
    <row r="75" spans="1:11" x14ac:dyDescent="0.2">
      <c r="A75" s="1">
        <v>28171</v>
      </c>
      <c r="B75">
        <v>3.9114262640265984</v>
      </c>
      <c r="C75">
        <v>3.8686572592549848</v>
      </c>
      <c r="E75">
        <v>3.8299875216183388E-3</v>
      </c>
      <c r="F75">
        <v>1.4893718425316838E-2</v>
      </c>
      <c r="G75">
        <f t="shared" si="5"/>
        <v>1.1055258169820448E-2</v>
      </c>
      <c r="J75">
        <f t="shared" si="3"/>
        <v>-1.1966856725027899</v>
      </c>
      <c r="K75">
        <f t="shared" si="4"/>
        <v>-0.23427162273892055</v>
      </c>
    </row>
    <row r="76" spans="1:11" x14ac:dyDescent="0.2">
      <c r="A76" s="1">
        <v>28199</v>
      </c>
      <c r="B76">
        <v>3.8816241883489422</v>
      </c>
      <c r="C76">
        <v>3.9114262640265984</v>
      </c>
      <c r="E76">
        <v>4.4144291832326488E-4</v>
      </c>
      <c r="F76">
        <v>-7.1849538613256714E-3</v>
      </c>
      <c r="G76">
        <f t="shared" si="5"/>
        <v>-7.6192349455097563E-3</v>
      </c>
      <c r="J76">
        <f t="shared" si="3"/>
        <v>-1.2264877481804461</v>
      </c>
      <c r="K76">
        <f t="shared" si="4"/>
        <v>-0.2401058871497167</v>
      </c>
    </row>
    <row r="77" spans="1:11" x14ac:dyDescent="0.2">
      <c r="A77" s="1">
        <v>28230</v>
      </c>
      <c r="B77">
        <v>3.9910874559945304</v>
      </c>
      <c r="C77">
        <v>3.8816241883489422</v>
      </c>
      <c r="E77">
        <v>6.2371331500574723E-3</v>
      </c>
      <c r="F77">
        <v>3.4576543764633705E-2</v>
      </c>
      <c r="G77">
        <f t="shared" si="5"/>
        <v>2.8200377556939271E-2</v>
      </c>
      <c r="J77">
        <f t="shared" si="3"/>
        <v>-1.1170244805348579</v>
      </c>
      <c r="K77">
        <f t="shared" si="4"/>
        <v>-0.21867658626404329</v>
      </c>
    </row>
    <row r="78" spans="1:11" x14ac:dyDescent="0.2">
      <c r="A78" s="1">
        <v>28260</v>
      </c>
      <c r="B78">
        <v>3.9413045697087208</v>
      </c>
      <c r="C78">
        <v>3.9910874559945304</v>
      </c>
      <c r="E78">
        <v>6.4874903318401511E-3</v>
      </c>
      <c r="F78">
        <v>-6.1035546919647743E-3</v>
      </c>
      <c r="G78">
        <f t="shared" si="5"/>
        <v>-1.2473514257633433E-2</v>
      </c>
      <c r="J78">
        <f t="shared" si="3"/>
        <v>-1.1668073668206675</v>
      </c>
      <c r="K78">
        <f t="shared" si="4"/>
        <v>-0.22842243500510151</v>
      </c>
    </row>
    <row r="79" spans="1:11" x14ac:dyDescent="0.2">
      <c r="A79" s="1">
        <v>28291</v>
      </c>
      <c r="B79">
        <v>3.9456590424061506</v>
      </c>
      <c r="C79">
        <v>3.9413045697087208</v>
      </c>
      <c r="E79">
        <v>1.6681732771316904E-2</v>
      </c>
      <c r="F79">
        <v>1.7710106260637515E-2</v>
      </c>
      <c r="G79">
        <f t="shared" si="5"/>
        <v>1.1048302967744394E-3</v>
      </c>
      <c r="J79">
        <f t="shared" si="3"/>
        <v>-1.1624528941232377</v>
      </c>
      <c r="K79">
        <f t="shared" si="4"/>
        <v>-0.22756997273498369</v>
      </c>
    </row>
    <row r="80" spans="1:11" x14ac:dyDescent="0.2">
      <c r="A80" s="1">
        <v>28321</v>
      </c>
      <c r="B80">
        <v>3.908263426338495</v>
      </c>
      <c r="C80">
        <v>3.9456590424061506</v>
      </c>
      <c r="E80">
        <v>3.3585156151219042E-3</v>
      </c>
      <c r="F80">
        <v>-6.1697703851022467E-3</v>
      </c>
      <c r="G80">
        <f t="shared" si="5"/>
        <v>-9.4776603010408023E-3</v>
      </c>
      <c r="J80">
        <f t="shared" si="3"/>
        <v>-1.1998485101908933</v>
      </c>
      <c r="K80">
        <f t="shared" si="4"/>
        <v>-0.23489080213972524</v>
      </c>
    </row>
    <row r="81" spans="1:11" x14ac:dyDescent="0.2">
      <c r="A81" s="1">
        <v>28352</v>
      </c>
      <c r="B81">
        <v>3.9119953478700515</v>
      </c>
      <c r="C81">
        <v>3.908263426338495</v>
      </c>
      <c r="E81">
        <v>-6.8139253271759515E-5</v>
      </c>
      <c r="F81">
        <v>8.8686753837396992E-4</v>
      </c>
      <c r="G81">
        <f t="shared" si="5"/>
        <v>9.54879731598135E-4</v>
      </c>
      <c r="J81">
        <f t="shared" si="3"/>
        <v>-1.1961165886593368</v>
      </c>
      <c r="K81">
        <f t="shared" si="4"/>
        <v>-0.23416021487422922</v>
      </c>
    </row>
    <row r="82" spans="1:11" x14ac:dyDescent="0.2">
      <c r="A82" s="1">
        <v>28383</v>
      </c>
      <c r="B82">
        <v>4.3029739863859122</v>
      </c>
      <c r="C82">
        <v>3.9119953478700515</v>
      </c>
      <c r="E82">
        <v>4.6754755336140263E-3</v>
      </c>
      <c r="F82">
        <v>0.10505748171036511</v>
      </c>
      <c r="G82">
        <f t="shared" si="5"/>
        <v>9.9943533605870716E-2</v>
      </c>
      <c r="J82">
        <f t="shared" si="3"/>
        <v>-0.80513795014347611</v>
      </c>
      <c r="K82">
        <f t="shared" si="4"/>
        <v>-0.15761948057279895</v>
      </c>
    </row>
    <row r="83" spans="1:11" x14ac:dyDescent="0.2">
      <c r="A83" s="1">
        <v>28413</v>
      </c>
      <c r="B83">
        <v>4.2387067615794605</v>
      </c>
      <c r="C83">
        <v>4.3029739863859122</v>
      </c>
      <c r="E83">
        <v>2.9811924769911347E-3</v>
      </c>
      <c r="F83">
        <v>-1.2007072659237727E-2</v>
      </c>
      <c r="G83">
        <f t="shared" si="5"/>
        <v>-1.4935536447532649E-2</v>
      </c>
      <c r="J83">
        <f t="shared" si="3"/>
        <v>-0.86940517494992786</v>
      </c>
      <c r="K83">
        <f t="shared" si="4"/>
        <v>-0.17020088552339541</v>
      </c>
    </row>
    <row r="84" spans="1:11" x14ac:dyDescent="0.2">
      <c r="A84" s="1">
        <v>28444</v>
      </c>
      <c r="B84">
        <v>4.2082534075927063</v>
      </c>
      <c r="C84">
        <v>4.2387067615794605</v>
      </c>
      <c r="E84">
        <v>5.3230380330357985E-3</v>
      </c>
      <c r="F84">
        <v>-1.9145128397219935E-3</v>
      </c>
      <c r="G84">
        <f t="shared" si="5"/>
        <v>-7.1845861720819526E-3</v>
      </c>
      <c r="J84">
        <f t="shared" si="3"/>
        <v>-0.89985852893668206</v>
      </c>
      <c r="K84">
        <f t="shared" si="4"/>
        <v>-0.17616264876686982</v>
      </c>
    </row>
    <row r="85" spans="1:11" x14ac:dyDescent="0.2">
      <c r="A85" s="1">
        <v>28474</v>
      </c>
      <c r="B85">
        <v>4.2028805212545501</v>
      </c>
      <c r="C85">
        <v>4.2082534075927063</v>
      </c>
      <c r="E85">
        <v>8.0266945996876338E-4</v>
      </c>
      <c r="F85">
        <v>-4.7954630749347249E-4</v>
      </c>
      <c r="G85">
        <f t="shared" si="5"/>
        <v>-1.2767497148489237E-3</v>
      </c>
      <c r="J85">
        <f t="shared" si="3"/>
        <v>-0.90523141527483819</v>
      </c>
      <c r="K85">
        <f t="shared" si="4"/>
        <v>-0.17721448287013863</v>
      </c>
    </row>
    <row r="86" spans="1:11" x14ac:dyDescent="0.2">
      <c r="A86" s="1">
        <v>28505</v>
      </c>
      <c r="B86">
        <v>4.0555738573401587</v>
      </c>
      <c r="C86">
        <v>4.2028805212545501</v>
      </c>
      <c r="E86">
        <v>1.5459833795013811E-2</v>
      </c>
      <c r="F86">
        <v>-2.0213187592565518E-2</v>
      </c>
      <c r="G86">
        <f t="shared" si="5"/>
        <v>-3.5048977283422933E-2</v>
      </c>
      <c r="J86">
        <f t="shared" si="3"/>
        <v>-1.0525380791892296</v>
      </c>
      <c r="K86">
        <f t="shared" si="4"/>
        <v>-0.20605227376915258</v>
      </c>
    </row>
    <row r="87" spans="1:11" x14ac:dyDescent="0.2">
      <c r="A87" s="1">
        <v>28536</v>
      </c>
      <c r="B87">
        <v>3.9981132334602481</v>
      </c>
      <c r="C87">
        <v>4.0555738573401587</v>
      </c>
      <c r="E87">
        <v>5.9170639706656036E-3</v>
      </c>
      <c r="F87">
        <v>-8.3670427932722724E-3</v>
      </c>
      <c r="G87">
        <f t="shared" si="5"/>
        <v>-1.4168309073181562E-2</v>
      </c>
      <c r="J87">
        <f t="shared" si="3"/>
        <v>-1.1099987030691403</v>
      </c>
      <c r="K87">
        <f t="shared" si="4"/>
        <v>-0.21730117054234099</v>
      </c>
    </row>
    <row r="88" spans="1:11" x14ac:dyDescent="0.2">
      <c r="A88" s="1">
        <v>28564</v>
      </c>
      <c r="B88">
        <v>4.0184265740305829</v>
      </c>
      <c r="C88">
        <v>3.9981132334602481</v>
      </c>
      <c r="E88">
        <v>-7.8963891861296709E-3</v>
      </c>
      <c r="F88">
        <v>-2.7910771410781798E-3</v>
      </c>
      <c r="G88">
        <f t="shared" si="5"/>
        <v>5.0807316812171432E-3</v>
      </c>
      <c r="J88">
        <f t="shared" si="3"/>
        <v>-1.0896853624988054</v>
      </c>
      <c r="K88">
        <f t="shared" si="4"/>
        <v>-0.21332448780266389</v>
      </c>
    </row>
    <row r="89" spans="1:11" x14ac:dyDescent="0.2">
      <c r="A89" s="1">
        <v>28595</v>
      </c>
      <c r="B89">
        <v>3.971737327923623</v>
      </c>
      <c r="C89">
        <v>4.0184265740305829</v>
      </c>
      <c r="E89">
        <v>-1.6984791728047455E-3</v>
      </c>
      <c r="F89">
        <v>-1.3283958059724044E-2</v>
      </c>
      <c r="G89">
        <f t="shared" si="5"/>
        <v>-1.1618787912834549E-2</v>
      </c>
      <c r="J89">
        <f t="shared" si="3"/>
        <v>-1.1363746086057653</v>
      </c>
      <c r="K89">
        <f t="shared" si="4"/>
        <v>-0.2224647037351053</v>
      </c>
    </row>
    <row r="90" spans="1:11" x14ac:dyDescent="0.2">
      <c r="A90" s="1">
        <v>28625</v>
      </c>
      <c r="B90">
        <v>4.0371417428167788</v>
      </c>
      <c r="C90">
        <v>3.971737327923623</v>
      </c>
      <c r="E90">
        <v>-5.3312062664359061E-3</v>
      </c>
      <c r="F90">
        <v>1.1106262273619771E-2</v>
      </c>
      <c r="G90">
        <f t="shared" si="5"/>
        <v>1.6467457309758293E-2</v>
      </c>
      <c r="J90">
        <f t="shared" si="3"/>
        <v>-1.0709701937126095</v>
      </c>
      <c r="K90">
        <f t="shared" si="4"/>
        <v>-0.20966067443703285</v>
      </c>
    </row>
    <row r="91" spans="1:11" x14ac:dyDescent="0.2">
      <c r="A91" s="1">
        <v>28656</v>
      </c>
      <c r="B91">
        <v>4.0687398953747236</v>
      </c>
      <c r="C91">
        <v>4.0371417428167788</v>
      </c>
      <c r="E91">
        <v>-9.7100340136053731E-3</v>
      </c>
      <c r="F91">
        <v>-1.8558881287898954E-3</v>
      </c>
      <c r="G91">
        <f t="shared" si="5"/>
        <v>7.8268623127157877E-3</v>
      </c>
      <c r="J91">
        <f t="shared" si="3"/>
        <v>-1.0393720411546647</v>
      </c>
      <c r="K91">
        <f t="shared" si="4"/>
        <v>-0.20347479735552676</v>
      </c>
    </row>
    <row r="92" spans="1:11" x14ac:dyDescent="0.2">
      <c r="A92" s="1">
        <v>28686</v>
      </c>
      <c r="B92">
        <v>3.9971475638070202</v>
      </c>
      <c r="C92">
        <v>4.0687398953747236</v>
      </c>
      <c r="E92">
        <v>-3.7741209618378235E-3</v>
      </c>
      <c r="F92">
        <v>-2.1274295721358527E-2</v>
      </c>
      <c r="G92">
        <f t="shared" si="5"/>
        <v>-1.7595701226585714E-2</v>
      </c>
      <c r="J92">
        <f t="shared" si="3"/>
        <v>-1.1109643727223681</v>
      </c>
      <c r="K92">
        <f t="shared" si="4"/>
        <v>-0.21749021684070458</v>
      </c>
    </row>
    <row r="93" spans="1:11" x14ac:dyDescent="0.2">
      <c r="A93" s="1">
        <v>28717</v>
      </c>
      <c r="B93">
        <v>3.9153698317002599</v>
      </c>
      <c r="C93">
        <v>3.9971475638070202</v>
      </c>
      <c r="E93">
        <v>-3.2523188136177605E-3</v>
      </c>
      <c r="F93">
        <v>-2.3636484128211399E-2</v>
      </c>
      <c r="G93">
        <f t="shared" si="5"/>
        <v>-2.0459022540782135E-2</v>
      </c>
      <c r="J93">
        <f t="shared" si="3"/>
        <v>-1.1927421048291285</v>
      </c>
      <c r="K93">
        <f t="shared" si="4"/>
        <v>-0.23349960213274323</v>
      </c>
    </row>
    <row r="94" spans="1:11" x14ac:dyDescent="0.2">
      <c r="A94" s="1">
        <v>28748</v>
      </c>
      <c r="B94">
        <v>3.955995769036067</v>
      </c>
      <c r="C94">
        <v>3.9153698317002599</v>
      </c>
      <c r="E94">
        <v>-8.4877118819703945E-4</v>
      </c>
      <c r="F94">
        <v>9.5251023778817334E-3</v>
      </c>
      <c r="G94">
        <f t="shared" si="5"/>
        <v>1.0376015314539355E-2</v>
      </c>
      <c r="J94">
        <f t="shared" si="3"/>
        <v>-1.1521161674933214</v>
      </c>
      <c r="K94">
        <f t="shared" si="4"/>
        <v>-0.22554638226587209</v>
      </c>
    </row>
    <row r="95" spans="1:11" x14ac:dyDescent="0.2">
      <c r="A95" s="1">
        <v>28778</v>
      </c>
      <c r="B95">
        <v>3.892819427338317</v>
      </c>
      <c r="C95">
        <v>3.955995769036067</v>
      </c>
      <c r="E95">
        <v>-5.0032995968611882E-3</v>
      </c>
      <c r="F95">
        <v>-2.0842671447781291E-2</v>
      </c>
      <c r="G95">
        <f t="shared" si="5"/>
        <v>-1.5969769783940824E-2</v>
      </c>
      <c r="J95">
        <f t="shared" si="3"/>
        <v>-1.2152925091910713</v>
      </c>
      <c r="K95">
        <f t="shared" si="4"/>
        <v>-0.23791422824942621</v>
      </c>
    </row>
    <row r="96" spans="1:11" x14ac:dyDescent="0.2">
      <c r="A96" s="1">
        <v>28809</v>
      </c>
      <c r="B96">
        <v>3.8567071065650307</v>
      </c>
      <c r="C96">
        <v>3.892819427338317</v>
      </c>
      <c r="E96">
        <v>1.5124104493813295E-3</v>
      </c>
      <c r="F96">
        <v>-7.7821011673151474E-3</v>
      </c>
      <c r="G96">
        <f t="shared" si="5"/>
        <v>-9.2766493404955463E-3</v>
      </c>
      <c r="J96">
        <f t="shared" si="3"/>
        <v>-1.2514048299643576</v>
      </c>
      <c r="K96">
        <f t="shared" si="4"/>
        <v>-0.24498383072133723</v>
      </c>
    </row>
    <row r="97" spans="1:11" x14ac:dyDescent="0.2">
      <c r="A97" s="1">
        <v>28839</v>
      </c>
      <c r="B97">
        <v>3.9372399367913538</v>
      </c>
      <c r="C97">
        <v>3.8567071065650307</v>
      </c>
      <c r="E97">
        <v>1.131006675814783E-3</v>
      </c>
      <c r="F97">
        <v>2.2029988465974704E-2</v>
      </c>
      <c r="G97">
        <f t="shared" si="5"/>
        <v>2.0881240913845245E-2</v>
      </c>
      <c r="J97">
        <f t="shared" si="3"/>
        <v>-1.1708719997380346</v>
      </c>
      <c r="K97">
        <f t="shared" si="4"/>
        <v>-0.22921815619678099</v>
      </c>
    </row>
    <row r="98" spans="1:11" x14ac:dyDescent="0.2">
      <c r="A98" s="1">
        <v>28870</v>
      </c>
      <c r="B98">
        <v>3.867274131392362</v>
      </c>
      <c r="C98">
        <v>3.9372399367913538</v>
      </c>
      <c r="E98">
        <v>-3.6604261731132404E-3</v>
      </c>
      <c r="F98">
        <v>-2.1329421058571274E-2</v>
      </c>
      <c r="G98">
        <f t="shared" si="5"/>
        <v>-1.7770267121695937E-2</v>
      </c>
      <c r="J98">
        <f t="shared" si="3"/>
        <v>-1.2408378051370264</v>
      </c>
      <c r="K98">
        <f t="shared" si="4"/>
        <v>-0.24291515545371756</v>
      </c>
    </row>
    <row r="99" spans="1:11" x14ac:dyDescent="0.2">
      <c r="A99" s="1">
        <v>28901</v>
      </c>
      <c r="B99">
        <v>3.8899172105794371</v>
      </c>
      <c r="C99">
        <v>3.867274131392362</v>
      </c>
      <c r="E99">
        <v>-2.0582987888657645E-3</v>
      </c>
      <c r="F99">
        <v>3.8053505535053933E-3</v>
      </c>
      <c r="G99">
        <f t="shared" si="5"/>
        <v>5.8550489098436742E-3</v>
      </c>
      <c r="J99">
        <f t="shared" si="3"/>
        <v>-1.2181947259499513</v>
      </c>
      <c r="K99">
        <f t="shared" si="4"/>
        <v>-0.23848238665999766</v>
      </c>
    </row>
    <row r="100" spans="1:11" x14ac:dyDescent="0.2">
      <c r="A100" s="1">
        <v>28929</v>
      </c>
      <c r="B100">
        <v>3.9173739459813612</v>
      </c>
      <c r="C100">
        <v>3.8899172105794371</v>
      </c>
      <c r="E100">
        <v>-4.7746952594043268E-3</v>
      </c>
      <c r="F100">
        <v>2.2975301550831606E-3</v>
      </c>
      <c r="G100">
        <f t="shared" si="5"/>
        <v>7.0584369577968431E-3</v>
      </c>
      <c r="J100">
        <f t="shared" si="3"/>
        <v>-1.1907379905480271</v>
      </c>
      <c r="K100">
        <f t="shared" si="4"/>
        <v>-0.23310726259398529</v>
      </c>
    </row>
    <row r="101" spans="1:11" x14ac:dyDescent="0.2">
      <c r="A101" s="1">
        <v>28960</v>
      </c>
      <c r="B101">
        <v>3.9686971241689344</v>
      </c>
      <c r="C101">
        <v>3.9173739459813612</v>
      </c>
      <c r="E101">
        <v>-6.5635731085114113E-3</v>
      </c>
      <c r="F101">
        <v>6.5329512893983477E-3</v>
      </c>
      <c r="G101">
        <f t="shared" si="5"/>
        <v>1.310142429476846E-2</v>
      </c>
      <c r="J101">
        <f t="shared" si="3"/>
        <v>-1.1394148123604539</v>
      </c>
      <c r="K101">
        <f t="shared" si="4"/>
        <v>-0.22305987545265271</v>
      </c>
    </row>
    <row r="102" spans="1:11" x14ac:dyDescent="0.2">
      <c r="A102" s="1">
        <v>28990</v>
      </c>
      <c r="B102">
        <v>4.0007743441397414</v>
      </c>
      <c r="C102">
        <v>3.9686971241689344</v>
      </c>
      <c r="E102">
        <v>-6.4462565956975304E-3</v>
      </c>
      <c r="F102">
        <v>1.6624914598040164E-3</v>
      </c>
      <c r="G102">
        <f t="shared" si="5"/>
        <v>8.0825568107629753E-3</v>
      </c>
      <c r="J102">
        <f t="shared" si="3"/>
        <v>-1.1073375923896469</v>
      </c>
      <c r="K102">
        <f t="shared" si="4"/>
        <v>-0.21678021275743753</v>
      </c>
    </row>
    <row r="103" spans="1:11" x14ac:dyDescent="0.2">
      <c r="A103" s="1">
        <v>29021</v>
      </c>
      <c r="B103">
        <v>4.0204311778537312</v>
      </c>
      <c r="C103">
        <v>4.0007743441397414</v>
      </c>
      <c r="E103">
        <v>-7.5355573920228291E-3</v>
      </c>
      <c r="F103">
        <v>-2.5691744537662542E-3</v>
      </c>
      <c r="G103">
        <f t="shared" si="5"/>
        <v>4.9132572904999616E-3</v>
      </c>
      <c r="J103">
        <f t="shared" si="3"/>
        <v>-1.0876807586756572</v>
      </c>
      <c r="K103">
        <f t="shared" si="4"/>
        <v>-0.21293205242770419</v>
      </c>
    </row>
    <row r="104" spans="1:11" x14ac:dyDescent="0.2">
      <c r="A104" s="1">
        <v>29051</v>
      </c>
      <c r="B104">
        <v>3.9207305582384735</v>
      </c>
      <c r="C104">
        <v>4.0204311778537312</v>
      </c>
      <c r="E104">
        <v>-5.0164719976040217E-3</v>
      </c>
      <c r="F104">
        <v>-2.9633006610439883E-2</v>
      </c>
      <c r="G104">
        <f t="shared" si="5"/>
        <v>-2.4798489317377603E-2</v>
      </c>
      <c r="J104">
        <f t="shared" si="3"/>
        <v>-1.1873813782909148</v>
      </c>
      <c r="K104">
        <f t="shared" si="4"/>
        <v>-0.23245014851762602</v>
      </c>
    </row>
    <row r="105" spans="1:11" x14ac:dyDescent="0.2">
      <c r="A105" s="1">
        <v>29082</v>
      </c>
      <c r="B105">
        <v>3.8604336194477278</v>
      </c>
      <c r="C105">
        <v>3.9207305582384735</v>
      </c>
      <c r="E105">
        <v>4.568009238198778E-3</v>
      </c>
      <c r="F105">
        <v>-1.0923185341790043E-2</v>
      </c>
      <c r="G105">
        <f t="shared" si="5"/>
        <v>-1.5379006002859907E-2</v>
      </c>
      <c r="J105">
        <f t="shared" si="3"/>
        <v>-1.2476783170816605</v>
      </c>
      <c r="K105">
        <f t="shared" si="4"/>
        <v>-0.2442543022910677</v>
      </c>
    </row>
    <row r="106" spans="1:11" x14ac:dyDescent="0.2">
      <c r="A106" s="1">
        <v>29113</v>
      </c>
      <c r="B106">
        <v>3.8659990799798107</v>
      </c>
      <c r="C106">
        <v>3.8604336194477278</v>
      </c>
      <c r="E106">
        <v>-4.9238919875469467E-3</v>
      </c>
      <c r="F106">
        <v>-3.4437715235720034E-3</v>
      </c>
      <c r="G106">
        <f t="shared" si="5"/>
        <v>1.4416672013335408E-3</v>
      </c>
      <c r="J106">
        <f t="shared" si="3"/>
        <v>-1.2421128565495776</v>
      </c>
      <c r="K106">
        <f t="shared" si="4"/>
        <v>-0.24316476850613189</v>
      </c>
    </row>
    <row r="107" spans="1:11" x14ac:dyDescent="0.2">
      <c r="A107" s="1">
        <v>29143</v>
      </c>
      <c r="B107">
        <v>3.8469687565346495</v>
      </c>
      <c r="C107">
        <v>3.8659990799798107</v>
      </c>
      <c r="E107">
        <v>3.999751786059047E-4</v>
      </c>
      <c r="F107">
        <v>-4.5281220209724138E-3</v>
      </c>
      <c r="G107">
        <f t="shared" si="5"/>
        <v>-4.922485249339581E-3</v>
      </c>
      <c r="J107">
        <f t="shared" si="3"/>
        <v>-1.2611431799947388</v>
      </c>
      <c r="K107">
        <f t="shared" si="4"/>
        <v>-0.246890278769341</v>
      </c>
    </row>
    <row r="108" spans="1:11" x14ac:dyDescent="0.2">
      <c r="A108" s="1">
        <v>29174</v>
      </c>
      <c r="B108">
        <v>3.9010418298177294</v>
      </c>
      <c r="C108">
        <v>3.8469687565346495</v>
      </c>
      <c r="E108">
        <v>5.310089501022297E-3</v>
      </c>
      <c r="F108">
        <v>1.9391908067991404E-2</v>
      </c>
      <c r="G108">
        <f t="shared" si="5"/>
        <v>1.4056020910289124E-2</v>
      </c>
      <c r="J108">
        <f t="shared" si="3"/>
        <v>-1.2070701067116589</v>
      </c>
      <c r="K108">
        <f t="shared" si="4"/>
        <v>-0.23630455277998086</v>
      </c>
    </row>
    <row r="109" spans="1:11" x14ac:dyDescent="0.2">
      <c r="A109" s="1">
        <v>29204</v>
      </c>
      <c r="B109">
        <v>3.8555459311406373</v>
      </c>
      <c r="C109">
        <v>3.9010418298177294</v>
      </c>
      <c r="E109">
        <v>-8.0111885073397282E-4</v>
      </c>
      <c r="F109">
        <v>-1.2447158290277094E-2</v>
      </c>
      <c r="G109">
        <f t="shared" si="5"/>
        <v>-1.1662499573663387E-2</v>
      </c>
      <c r="J109">
        <f t="shared" si="3"/>
        <v>-1.2525660053887511</v>
      </c>
      <c r="K109">
        <f t="shared" si="4"/>
        <v>-0.24521115060759291</v>
      </c>
    </row>
    <row r="110" spans="1:11" x14ac:dyDescent="0.2">
      <c r="A110" s="1">
        <v>29235</v>
      </c>
      <c r="B110">
        <v>3.7288938888422321</v>
      </c>
      <c r="C110">
        <v>3.8555459311406373</v>
      </c>
      <c r="E110">
        <v>1.7640703645330102E-2</v>
      </c>
      <c r="F110">
        <v>-1.6052318668252075E-2</v>
      </c>
      <c r="G110">
        <f t="shared" si="5"/>
        <v>-3.2849314872754221E-2</v>
      </c>
      <c r="J110">
        <f t="shared" si="3"/>
        <v>-1.3792180476871563</v>
      </c>
      <c r="K110">
        <f t="shared" si="4"/>
        <v>-0.27000544718372799</v>
      </c>
    </row>
    <row r="111" spans="1:11" x14ac:dyDescent="0.2">
      <c r="A111" s="1">
        <v>29266</v>
      </c>
      <c r="B111">
        <v>3.7397982999685313</v>
      </c>
      <c r="C111">
        <v>3.7288938888422321</v>
      </c>
      <c r="E111">
        <v>2.0513342148986702E-3</v>
      </c>
      <c r="F111">
        <v>4.9546827794562098E-3</v>
      </c>
      <c r="G111">
        <f t="shared" si="5"/>
        <v>2.9243018040625568E-3</v>
      </c>
      <c r="J111">
        <f t="shared" si="3"/>
        <v>-1.368313636560857</v>
      </c>
      <c r="K111">
        <f t="shared" si="4"/>
        <v>-0.26787072279597146</v>
      </c>
    </row>
    <row r="112" spans="1:11" x14ac:dyDescent="0.2">
      <c r="A112" s="1">
        <v>29295</v>
      </c>
      <c r="B112">
        <v>3.8985801558872644</v>
      </c>
      <c r="C112">
        <v>3.7397982999685313</v>
      </c>
      <c r="E112">
        <v>-1.0432090773196512E-2</v>
      </c>
      <c r="F112">
        <v>3.1746031746031633E-2</v>
      </c>
      <c r="G112">
        <f t="shared" si="5"/>
        <v>4.2457331434176293E-2</v>
      </c>
      <c r="J112">
        <f t="shared" si="3"/>
        <v>-1.209531780642124</v>
      </c>
      <c r="K112">
        <f t="shared" si="4"/>
        <v>-0.23678646742105613</v>
      </c>
    </row>
    <row r="113" spans="1:11" x14ac:dyDescent="0.2">
      <c r="A113" s="1">
        <v>29326</v>
      </c>
      <c r="B113">
        <v>3.9925674586216244</v>
      </c>
      <c r="C113">
        <v>3.8985801558872644</v>
      </c>
      <c r="E113">
        <v>-3.778439245004428E-3</v>
      </c>
      <c r="F113">
        <v>2.0279720279720248E-2</v>
      </c>
      <c r="G113">
        <f t="shared" si="5"/>
        <v>2.4108085245452493E-2</v>
      </c>
      <c r="J113">
        <f t="shared" si="3"/>
        <v>-1.1155444779077639</v>
      </c>
      <c r="K113">
        <f t="shared" si="4"/>
        <v>-0.21838685051715989</v>
      </c>
    </row>
    <row r="114" spans="1:11" x14ac:dyDescent="0.2">
      <c r="A114" s="1">
        <v>29356</v>
      </c>
      <c r="B114">
        <v>3.8985873691326627</v>
      </c>
      <c r="C114">
        <v>3.9925674586216244</v>
      </c>
      <c r="E114">
        <v>-7.4417075686645795E-3</v>
      </c>
      <c r="F114">
        <v>-3.0728809687000203E-2</v>
      </c>
      <c r="G114">
        <f t="shared" si="5"/>
        <v>-2.3538760575233186E-2</v>
      </c>
      <c r="J114">
        <f t="shared" si="3"/>
        <v>-1.2095245673967256</v>
      </c>
      <c r="K114">
        <f t="shared" si="4"/>
        <v>-0.23678505530529048</v>
      </c>
    </row>
    <row r="115" spans="1:11" x14ac:dyDescent="0.2">
      <c r="A115" s="1">
        <v>29387</v>
      </c>
      <c r="B115">
        <v>3.8527844183502085</v>
      </c>
      <c r="C115">
        <v>3.8985873691326627</v>
      </c>
      <c r="E115">
        <v>-7.8709785616457584E-3</v>
      </c>
      <c r="F115">
        <v>-1.9446081319976383E-2</v>
      </c>
      <c r="G115">
        <f t="shared" si="5"/>
        <v>-1.1748601851301887E-2</v>
      </c>
      <c r="J115">
        <f t="shared" si="3"/>
        <v>-1.2553275181791799</v>
      </c>
      <c r="K115">
        <f t="shared" si="4"/>
        <v>-0.24575176381747199</v>
      </c>
    </row>
    <row r="116" spans="1:11" x14ac:dyDescent="0.2">
      <c r="A116" s="1">
        <v>29417</v>
      </c>
      <c r="B116">
        <v>3.7773183898773812</v>
      </c>
      <c r="C116">
        <v>3.8527844183502085</v>
      </c>
      <c r="E116">
        <v>8.2097457627119397E-3</v>
      </c>
      <c r="F116">
        <v>-1.1538461538461497E-2</v>
      </c>
      <c r="G116">
        <f t="shared" si="5"/>
        <v>-1.9587399729243726E-2</v>
      </c>
      <c r="J116">
        <f t="shared" si="3"/>
        <v>-1.3307935466520071</v>
      </c>
      <c r="K116">
        <f t="shared" si="4"/>
        <v>-0.26052552551465624</v>
      </c>
    </row>
    <row r="117" spans="1:11" x14ac:dyDescent="0.2">
      <c r="A117" s="1">
        <v>29448</v>
      </c>
      <c r="B117">
        <v>3.8426290982434135</v>
      </c>
      <c r="C117">
        <v>3.7773183898773812</v>
      </c>
      <c r="E117">
        <v>-2.5545048594695086E-3</v>
      </c>
      <c r="F117">
        <v>1.4713035019455312E-2</v>
      </c>
      <c r="G117">
        <f t="shared" si="5"/>
        <v>1.7290231223572539E-2</v>
      </c>
      <c r="J117">
        <f t="shared" si="3"/>
        <v>-1.2654828382859749</v>
      </c>
      <c r="K117">
        <f t="shared" si="4"/>
        <v>-0.24773984086687495</v>
      </c>
    </row>
    <row r="118" spans="1:11" x14ac:dyDescent="0.2">
      <c r="A118" s="1">
        <v>29479</v>
      </c>
      <c r="B118">
        <v>3.7463815466171244</v>
      </c>
      <c r="C118">
        <v>3.8426290982434135</v>
      </c>
      <c r="E118">
        <v>2.0202499843517074E-2</v>
      </c>
      <c r="F118">
        <v>-5.5122828040744531E-3</v>
      </c>
      <c r="G118">
        <f t="shared" si="5"/>
        <v>-2.5047317647775791E-2</v>
      </c>
      <c r="J118">
        <f t="shared" si="3"/>
        <v>-1.3617303899122639</v>
      </c>
      <c r="K118">
        <f t="shared" si="4"/>
        <v>-0.26658194002644864</v>
      </c>
    </row>
    <row r="119" spans="1:11" x14ac:dyDescent="0.2">
      <c r="A119" s="1">
        <v>29509</v>
      </c>
      <c r="B119">
        <v>3.7299645787145073</v>
      </c>
      <c r="C119">
        <v>3.7463815466171244</v>
      </c>
      <c r="E119">
        <v>6.0236951435777009E-3</v>
      </c>
      <c r="F119">
        <v>1.5664537896131758E-3</v>
      </c>
      <c r="G119">
        <f t="shared" si="5"/>
        <v>-4.3820864741983545E-3</v>
      </c>
      <c r="J119">
        <f t="shared" si="3"/>
        <v>-1.3781473578148811</v>
      </c>
      <c r="K119">
        <f t="shared" si="4"/>
        <v>-0.26979584138699153</v>
      </c>
    </row>
    <row r="120" spans="1:11" x14ac:dyDescent="0.2">
      <c r="A120" s="1">
        <v>29540</v>
      </c>
      <c r="B120">
        <v>3.8553105169520276</v>
      </c>
      <c r="C120">
        <v>3.7299645787145073</v>
      </c>
      <c r="E120">
        <v>-4.1535881057359614E-3</v>
      </c>
      <c r="F120">
        <v>2.9355149181905738E-2</v>
      </c>
      <c r="G120">
        <f t="shared" si="5"/>
        <v>3.3605128304118992E-2</v>
      </c>
      <c r="J120">
        <f t="shared" si="3"/>
        <v>-1.2528014195773607</v>
      </c>
      <c r="K120">
        <f t="shared" si="4"/>
        <v>-0.24525723694860013</v>
      </c>
    </row>
    <row r="121" spans="1:11" x14ac:dyDescent="0.2">
      <c r="A121" s="1">
        <v>29570</v>
      </c>
      <c r="B121">
        <v>4.0273694275824159</v>
      </c>
      <c r="C121">
        <v>3.8553105169520276</v>
      </c>
      <c r="E121">
        <v>-3.8173290614769151E-3</v>
      </c>
      <c r="F121">
        <v>4.0673211781206309E-2</v>
      </c>
      <c r="G121">
        <f t="shared" si="5"/>
        <v>4.462906680897305E-2</v>
      </c>
      <c r="J121">
        <f t="shared" si="3"/>
        <v>-1.0807425089469724</v>
      </c>
      <c r="K121">
        <f t="shared" si="4"/>
        <v>-0.21157377175279024</v>
      </c>
    </row>
    <row r="122" spans="1:11" x14ac:dyDescent="0.2">
      <c r="A122" s="1">
        <v>29601</v>
      </c>
      <c r="B122">
        <v>3.9307765749093875</v>
      </c>
      <c r="C122">
        <v>4.0273694275824159</v>
      </c>
      <c r="E122">
        <v>1.0851160133265036E-2</v>
      </c>
      <c r="F122">
        <v>-1.3477088948786964E-2</v>
      </c>
      <c r="G122">
        <f t="shared" si="5"/>
        <v>-2.3984105359565189E-2</v>
      </c>
      <c r="J122">
        <f t="shared" si="3"/>
        <v>-1.1773353616200009</v>
      </c>
      <c r="K122">
        <f t="shared" si="4"/>
        <v>-0.23048346947931597</v>
      </c>
    </row>
    <row r="123" spans="1:11" x14ac:dyDescent="0.2">
      <c r="A123" s="1">
        <v>29632</v>
      </c>
      <c r="B123">
        <v>4.0785041555357848</v>
      </c>
      <c r="C123">
        <v>3.9307765749093875</v>
      </c>
      <c r="E123">
        <v>9.0724956708758686E-3</v>
      </c>
      <c r="F123">
        <v>4.6903460837886879E-2</v>
      </c>
      <c r="G123">
        <f t="shared" si="5"/>
        <v>3.7582288845761314E-2</v>
      </c>
      <c r="J123">
        <f t="shared" si="3"/>
        <v>-1.0296077809936035</v>
      </c>
      <c r="K123">
        <f t="shared" si="4"/>
        <v>-0.20156327695769949</v>
      </c>
    </row>
    <row r="124" spans="1:11" x14ac:dyDescent="0.2">
      <c r="A124" s="1">
        <v>29660</v>
      </c>
      <c r="B124">
        <v>4.1050249795287446</v>
      </c>
      <c r="C124">
        <v>4.0785041555357848</v>
      </c>
      <c r="E124">
        <v>-2.5912871713498209E-3</v>
      </c>
      <c r="F124">
        <v>3.9147455415398102E-3</v>
      </c>
      <c r="G124">
        <f t="shared" si="5"/>
        <v>6.5025859927010377E-3</v>
      </c>
      <c r="J124">
        <f t="shared" si="3"/>
        <v>-1.0030869570006438</v>
      </c>
      <c r="K124">
        <f t="shared" si="4"/>
        <v>-0.19637137350638645</v>
      </c>
    </row>
    <row r="125" spans="1:11" x14ac:dyDescent="0.2">
      <c r="A125" s="1">
        <v>29691</v>
      </c>
      <c r="B125">
        <v>4.1463193390849797</v>
      </c>
      <c r="C125">
        <v>4.1050249795287446</v>
      </c>
      <c r="E125">
        <v>3.3772951515720351E-4</v>
      </c>
      <c r="F125">
        <v>1.0398613518197486E-2</v>
      </c>
      <c r="G125">
        <f t="shared" si="5"/>
        <v>1.0059466084168855E-2</v>
      </c>
      <c r="J125">
        <f t="shared" si="3"/>
        <v>-0.96179259744440859</v>
      </c>
      <c r="K125">
        <f t="shared" si="4"/>
        <v>-0.1882872985939068</v>
      </c>
    </row>
    <row r="126" spans="1:11" x14ac:dyDescent="0.2">
      <c r="A126" s="1">
        <v>29721</v>
      </c>
      <c r="B126">
        <v>4.3177651387222946</v>
      </c>
      <c r="C126">
        <v>4.1463193390849797</v>
      </c>
      <c r="E126">
        <v>-1.8365426798732098E-3</v>
      </c>
      <c r="F126">
        <v>3.9451114922813169E-2</v>
      </c>
      <c r="G126">
        <f t="shared" si="5"/>
        <v>4.1348913486038974E-2</v>
      </c>
      <c r="J126">
        <f t="shared" si="3"/>
        <v>-0.79034679780709371</v>
      </c>
      <c r="K126">
        <f t="shared" si="4"/>
        <v>-0.15472386032794738</v>
      </c>
    </row>
    <row r="127" spans="1:11" x14ac:dyDescent="0.2">
      <c r="A127" s="1">
        <v>29752</v>
      </c>
      <c r="B127">
        <v>4.5193737729345766</v>
      </c>
      <c r="C127">
        <v>4.3177651387222946</v>
      </c>
      <c r="E127">
        <v>-5.8428229292295519E-3</v>
      </c>
      <c r="F127">
        <v>4.0635313531353079E-2</v>
      </c>
      <c r="G127">
        <f t="shared" si="5"/>
        <v>4.6692820877223928E-2</v>
      </c>
      <c r="J127">
        <f t="shared" si="3"/>
        <v>-0.58873816359481168</v>
      </c>
      <c r="K127">
        <f t="shared" si="4"/>
        <v>-0.11525553294644886</v>
      </c>
    </row>
    <row r="128" spans="1:11" x14ac:dyDescent="0.2">
      <c r="A128" s="1">
        <v>29782</v>
      </c>
      <c r="B128">
        <v>4.6418623016994651</v>
      </c>
      <c r="C128">
        <v>4.5193737729345766</v>
      </c>
      <c r="E128">
        <v>-2.2904345692968953E-3</v>
      </c>
      <c r="F128">
        <v>2.4777006937561907E-2</v>
      </c>
      <c r="G128">
        <f t="shared" si="5"/>
        <v>2.7102987032947334E-2</v>
      </c>
      <c r="J128">
        <f t="shared" si="3"/>
        <v>-0.46624963482992321</v>
      </c>
      <c r="K128">
        <f t="shared" si="4"/>
        <v>-9.127631512842449E-2</v>
      </c>
    </row>
    <row r="129" spans="1:11" x14ac:dyDescent="0.2">
      <c r="A129" s="1">
        <v>29813</v>
      </c>
      <c r="B129">
        <v>4.8509055083882879</v>
      </c>
      <c r="C129">
        <v>4.6418623016994651</v>
      </c>
      <c r="E129">
        <v>1.2540036679586919E-4</v>
      </c>
      <c r="F129">
        <v>4.5164410058027071E-2</v>
      </c>
      <c r="G129">
        <f t="shared" si="5"/>
        <v>4.5034340336267409E-2</v>
      </c>
      <c r="J129">
        <f t="shared" si="3"/>
        <v>-0.2572064281411004</v>
      </c>
      <c r="K129">
        <f t="shared" si="4"/>
        <v>-5.0352543432291008E-2</v>
      </c>
    </row>
    <row r="130" spans="1:11" x14ac:dyDescent="0.2">
      <c r="A130" s="1">
        <v>29844</v>
      </c>
      <c r="B130">
        <v>4.6604290226113276</v>
      </c>
      <c r="C130">
        <v>4.8509055083882879</v>
      </c>
      <c r="E130">
        <v>-2.2019214273458765E-3</v>
      </c>
      <c r="F130">
        <v>-4.1362080133247048E-2</v>
      </c>
      <c r="G130">
        <f t="shared" si="5"/>
        <v>-3.9266171119512472E-2</v>
      </c>
      <c r="J130">
        <f t="shared" si="3"/>
        <v>-0.4476829139180607</v>
      </c>
      <c r="K130">
        <f t="shared" si="4"/>
        <v>-8.7641562965088515E-2</v>
      </c>
    </row>
    <row r="131" spans="1:11" x14ac:dyDescent="0.2">
      <c r="A131" s="1">
        <v>29874</v>
      </c>
      <c r="B131">
        <v>4.8599595620064466</v>
      </c>
      <c r="C131">
        <v>4.6604290226113276</v>
      </c>
      <c r="E131">
        <v>4.7710644308875949E-3</v>
      </c>
      <c r="F131">
        <v>4.7779922779922934E-2</v>
      </c>
      <c r="G131">
        <f t="shared" si="5"/>
        <v>4.2813770669404727E-2</v>
      </c>
      <c r="J131">
        <f t="shared" ref="J131:J194" si="6">B131-$B$448</f>
        <v>-0.2481523745229417</v>
      </c>
      <c r="K131">
        <f t="shared" ref="K131:K194" si="7">B131/$B$448-1</f>
        <v>-4.8580058073579346E-2</v>
      </c>
    </row>
    <row r="132" spans="1:11" x14ac:dyDescent="0.2">
      <c r="A132" s="1">
        <v>29905</v>
      </c>
      <c r="B132">
        <v>4.9453307277949747</v>
      </c>
      <c r="C132">
        <v>4.8599595620064466</v>
      </c>
      <c r="E132">
        <v>-6.1918986536735332E-5</v>
      </c>
      <c r="F132">
        <v>1.7503454629202997E-2</v>
      </c>
      <c r="G132">
        <f t="shared" ref="G132:G195" si="8">(B132/B131-1)</f>
        <v>1.7566229656709842E-2</v>
      </c>
      <c r="J132">
        <f t="shared" si="6"/>
        <v>-0.1627812087344136</v>
      </c>
      <c r="K132">
        <f t="shared" si="7"/>
        <v>-3.18671968737263E-2</v>
      </c>
    </row>
    <row r="133" spans="1:11" x14ac:dyDescent="0.2">
      <c r="A133" s="1">
        <v>29935</v>
      </c>
      <c r="B133">
        <v>5.0023077911807947</v>
      </c>
      <c r="C133">
        <v>4.9453307277949747</v>
      </c>
      <c r="E133">
        <v>-8.6470986948777862E-3</v>
      </c>
      <c r="F133">
        <v>2.8066998641920193E-3</v>
      </c>
      <c r="G133">
        <f t="shared" si="8"/>
        <v>1.1521385832818698E-2</v>
      </c>
      <c r="J133">
        <f t="shared" si="6"/>
        <v>-0.10580414534859361</v>
      </c>
      <c r="K133">
        <f t="shared" si="7"/>
        <v>-2.0712965311500242E-2</v>
      </c>
    </row>
    <row r="134" spans="1:11" x14ac:dyDescent="0.2">
      <c r="A134" s="1">
        <v>29966</v>
      </c>
      <c r="B134">
        <v>4.9275125071730468</v>
      </c>
      <c r="C134">
        <v>5.0023077911807947</v>
      </c>
      <c r="E134">
        <v>1.8362427762972811E-2</v>
      </c>
      <c r="F134">
        <v>3.069700252798846E-3</v>
      </c>
      <c r="G134">
        <f t="shared" si="8"/>
        <v>-1.4952155511025134E-2</v>
      </c>
      <c r="J134">
        <f t="shared" si="6"/>
        <v>-0.18059942935634155</v>
      </c>
      <c r="K134">
        <f t="shared" si="7"/>
        <v>-3.5355417344093421E-2</v>
      </c>
    </row>
    <row r="135" spans="1:11" x14ac:dyDescent="0.2">
      <c r="A135" s="1">
        <v>29997</v>
      </c>
      <c r="B135">
        <v>5.0497757114354496</v>
      </c>
      <c r="C135">
        <v>4.9275125071730468</v>
      </c>
      <c r="E135">
        <v>1.2172072061845007E-2</v>
      </c>
      <c r="F135">
        <v>3.7263726372637196E-2</v>
      </c>
      <c r="G135">
        <f t="shared" si="8"/>
        <v>2.4812357976651045E-2</v>
      </c>
      <c r="J135">
        <f t="shared" si="6"/>
        <v>-5.8336225093938765E-2</v>
      </c>
      <c r="K135">
        <f t="shared" si="7"/>
        <v>-1.1420310638997955E-2</v>
      </c>
    </row>
    <row r="136" spans="1:11" x14ac:dyDescent="0.2">
      <c r="A136" s="1">
        <v>30025</v>
      </c>
      <c r="B136">
        <v>5.0588227058296669</v>
      </c>
      <c r="C136">
        <v>5.0497757114354496</v>
      </c>
      <c r="E136">
        <v>2.6292725679228912E-3</v>
      </c>
      <c r="F136">
        <v>4.425546685178805E-3</v>
      </c>
      <c r="G136">
        <f t="shared" si="8"/>
        <v>1.7915636082073139E-3</v>
      </c>
      <c r="J136">
        <f t="shared" si="6"/>
        <v>-4.9289230699721465E-2</v>
      </c>
      <c r="K136">
        <f t="shared" si="7"/>
        <v>-9.6492072437257548E-3</v>
      </c>
    </row>
    <row r="137" spans="1:11" x14ac:dyDescent="0.2">
      <c r="A137" s="1">
        <v>30056</v>
      </c>
      <c r="B137">
        <v>5.1901696946802591</v>
      </c>
      <c r="C137">
        <v>5.0588227058296669</v>
      </c>
      <c r="E137">
        <v>2.9129568063994693E-3</v>
      </c>
      <c r="F137">
        <v>2.8941684665226841E-2</v>
      </c>
      <c r="G137">
        <f t="shared" si="8"/>
        <v>2.5963943883471341E-2</v>
      </c>
      <c r="J137">
        <f t="shared" si="6"/>
        <v>8.2057758150870796E-2</v>
      </c>
      <c r="K137">
        <f t="shared" si="7"/>
        <v>1.6064205164349588E-2</v>
      </c>
    </row>
    <row r="138" spans="1:11" x14ac:dyDescent="0.2">
      <c r="A138" s="1">
        <v>30086</v>
      </c>
      <c r="B138">
        <v>5.0219769131108043</v>
      </c>
      <c r="C138">
        <v>5.1901696946802591</v>
      </c>
      <c r="E138">
        <v>-4.732247766465747E-3</v>
      </c>
      <c r="F138">
        <v>-3.6943744752308993E-2</v>
      </c>
      <c r="G138">
        <f t="shared" si="8"/>
        <v>-3.2406027444891961E-2</v>
      </c>
      <c r="J138">
        <f t="shared" si="6"/>
        <v>-8.6135023418584034E-2</v>
      </c>
      <c r="K138">
        <f t="shared" si="7"/>
        <v>-1.6862399353978708E-2</v>
      </c>
    </row>
    <row r="139" spans="1:11" x14ac:dyDescent="0.2">
      <c r="A139" s="1">
        <v>30117</v>
      </c>
      <c r="B139">
        <v>5.2753310212862976</v>
      </c>
      <c r="C139">
        <v>5.0219769131108043</v>
      </c>
      <c r="E139">
        <v>-9.1312164276360352E-3</v>
      </c>
      <c r="F139">
        <v>4.0976460331298981E-2</v>
      </c>
      <c r="G139">
        <f t="shared" si="8"/>
        <v>5.0449078631577438E-2</v>
      </c>
      <c r="J139">
        <f t="shared" si="6"/>
        <v>0.16721908475690928</v>
      </c>
      <c r="K139">
        <f t="shared" si="7"/>
        <v>3.2735986766672776E-2</v>
      </c>
    </row>
    <row r="140" spans="1:11" x14ac:dyDescent="0.2">
      <c r="A140" s="1">
        <v>30147</v>
      </c>
      <c r="B140">
        <v>5.4391737288606565</v>
      </c>
      <c r="C140">
        <v>5.2753310212862976</v>
      </c>
      <c r="E140">
        <v>1.5649835504538689E-3</v>
      </c>
      <c r="F140">
        <v>3.2663316582914659E-2</v>
      </c>
      <c r="G140">
        <f t="shared" si="8"/>
        <v>3.1058279928452448E-2</v>
      </c>
      <c r="J140">
        <f t="shared" si="6"/>
        <v>0.3310617923312682</v>
      </c>
      <c r="K140">
        <f t="shared" si="7"/>
        <v>6.481099013585867E-2</v>
      </c>
    </row>
    <row r="141" spans="1:11" x14ac:dyDescent="0.2">
      <c r="A141" s="1">
        <v>30178</v>
      </c>
      <c r="B141">
        <v>5.4634809930217898</v>
      </c>
      <c r="C141">
        <v>5.4391737288606565</v>
      </c>
      <c r="E141">
        <v>8.0060964269668133E-4</v>
      </c>
      <c r="F141">
        <v>5.2716950527169626E-3</v>
      </c>
      <c r="G141">
        <f t="shared" si="8"/>
        <v>4.4689258649999175E-3</v>
      </c>
      <c r="J141">
        <f t="shared" si="6"/>
        <v>0.35536905649240147</v>
      </c>
      <c r="K141">
        <f t="shared" si="7"/>
        <v>6.9569551511013072E-2</v>
      </c>
    </row>
    <row r="142" spans="1:11" x14ac:dyDescent="0.2">
      <c r="A142" s="1">
        <v>30209</v>
      </c>
      <c r="B142">
        <v>5.5086556078164168</v>
      </c>
      <c r="C142">
        <v>5.4634809930217898</v>
      </c>
      <c r="E142">
        <v>1.8077036856380957E-3</v>
      </c>
      <c r="F142">
        <v>1.0084711577248884E-2</v>
      </c>
      <c r="G142">
        <f t="shared" si="8"/>
        <v>8.2684674573456629E-3</v>
      </c>
      <c r="J142">
        <f t="shared" si="6"/>
        <v>0.4005436712870285</v>
      </c>
      <c r="K142">
        <f t="shared" si="7"/>
        <v>7.8413252541049472E-2</v>
      </c>
    </row>
    <row r="143" spans="1:11" x14ac:dyDescent="0.2">
      <c r="A143" s="1">
        <v>30239</v>
      </c>
      <c r="B143">
        <v>6.3896795738663199</v>
      </c>
      <c r="C143">
        <v>5.5086556078164168</v>
      </c>
      <c r="E143">
        <v>1.2252295136947255E-2</v>
      </c>
      <c r="F143">
        <v>0.17412140575079871</v>
      </c>
      <c r="G143">
        <f t="shared" si="8"/>
        <v>0.15993447925838544</v>
      </c>
      <c r="J143">
        <f t="shared" si="6"/>
        <v>1.2815676373369316</v>
      </c>
      <c r="K143">
        <f t="shared" si="7"/>
        <v>0.25088871451154393</v>
      </c>
    </row>
    <row r="144" spans="1:11" x14ac:dyDescent="0.2">
      <c r="A144" s="1">
        <v>30270</v>
      </c>
      <c r="B144">
        <v>6.4809529050526091</v>
      </c>
      <c r="C144">
        <v>6.3896795738663199</v>
      </c>
      <c r="E144">
        <v>9.7091693017343772E-3</v>
      </c>
      <c r="F144">
        <v>2.4149659863945683E-2</v>
      </c>
      <c r="G144">
        <f t="shared" si="8"/>
        <v>1.4284492693435791E-2</v>
      </c>
      <c r="J144">
        <f t="shared" si="6"/>
        <v>1.3728409685232208</v>
      </c>
      <c r="K144">
        <f t="shared" si="7"/>
        <v>0.26875702521428546</v>
      </c>
    </row>
    <row r="145" spans="1:11" x14ac:dyDescent="0.2">
      <c r="A145" s="1">
        <v>30300</v>
      </c>
      <c r="B145">
        <v>6.3218242543503447</v>
      </c>
      <c r="C145">
        <v>6.4809529050526091</v>
      </c>
      <c r="E145">
        <v>6.4225189662503457E-3</v>
      </c>
      <c r="F145">
        <v>-1.8266356692128838E-2</v>
      </c>
      <c r="G145">
        <f t="shared" si="8"/>
        <v>-2.4553279900893288E-2</v>
      </c>
      <c r="J145">
        <f t="shared" si="6"/>
        <v>1.2137123178209563</v>
      </c>
      <c r="K145">
        <f t="shared" si="7"/>
        <v>0.23760487884797432</v>
      </c>
    </row>
    <row r="146" spans="1:11" x14ac:dyDescent="0.2">
      <c r="A146" s="1">
        <v>30331</v>
      </c>
      <c r="B146">
        <v>6.0460059451984325</v>
      </c>
      <c r="C146">
        <v>6.3218242543503447</v>
      </c>
      <c r="E146">
        <v>2.0187046003295128E-2</v>
      </c>
      <c r="F146">
        <v>-2.4357239512855178E-2</v>
      </c>
      <c r="G146">
        <f t="shared" si="8"/>
        <v>-4.3629543950404637E-2</v>
      </c>
      <c r="J146">
        <f t="shared" si="6"/>
        <v>0.93789400866904415</v>
      </c>
      <c r="K146">
        <f t="shared" si="7"/>
        <v>0.18360874239304148</v>
      </c>
    </row>
    <row r="147" spans="1:11" x14ac:dyDescent="0.2">
      <c r="A147" s="1">
        <v>30362</v>
      </c>
      <c r="B147">
        <v>6.2112196026685753</v>
      </c>
      <c r="C147">
        <v>6.0460059451984325</v>
      </c>
      <c r="E147">
        <v>-1.3552948899069328E-3</v>
      </c>
      <c r="F147">
        <v>2.5936199722607522E-2</v>
      </c>
      <c r="G147">
        <f t="shared" si="8"/>
        <v>2.7326082535752416E-2</v>
      </c>
      <c r="J147">
        <f t="shared" si="6"/>
        <v>1.103107666139187</v>
      </c>
      <c r="K147">
        <f t="shared" si="7"/>
        <v>0.21595213257771184</v>
      </c>
    </row>
    <row r="148" spans="1:11" x14ac:dyDescent="0.2">
      <c r="A148" s="1">
        <v>30390</v>
      </c>
      <c r="B148">
        <v>6.2421965498256125</v>
      </c>
      <c r="C148">
        <v>6.2112196026685753</v>
      </c>
      <c r="E148">
        <v>3.8484909864291428E-3</v>
      </c>
      <c r="F148">
        <v>8.8549411923752874E-3</v>
      </c>
      <c r="G148">
        <f t="shared" si="8"/>
        <v>4.9872567931310563E-3</v>
      </c>
      <c r="J148">
        <f t="shared" si="6"/>
        <v>1.1340846132962241</v>
      </c>
      <c r="K148">
        <f t="shared" si="7"/>
        <v>0.22201639811103213</v>
      </c>
    </row>
    <row r="149" spans="1:11" x14ac:dyDescent="0.2">
      <c r="A149" s="1">
        <v>30421</v>
      </c>
      <c r="B149">
        <v>6.2641607365030749</v>
      </c>
      <c r="C149">
        <v>6.2421965498256125</v>
      </c>
      <c r="E149">
        <v>8.3937241752018998E-4</v>
      </c>
      <c r="F149">
        <v>4.3551088777218361E-3</v>
      </c>
      <c r="G149">
        <f t="shared" si="8"/>
        <v>3.5186631023458315E-3</v>
      </c>
      <c r="J149">
        <f t="shared" si="6"/>
        <v>1.1560487999736866</v>
      </c>
      <c r="K149">
        <f t="shared" si="7"/>
        <v>0.22631626212152711</v>
      </c>
    </row>
    <row r="150" spans="1:11" x14ac:dyDescent="0.2">
      <c r="A150" s="1">
        <v>30451</v>
      </c>
      <c r="B150">
        <v>6.2497684933474318</v>
      </c>
      <c r="C150">
        <v>6.2641607365030749</v>
      </c>
      <c r="E150">
        <v>9.7060411196503438E-4</v>
      </c>
      <c r="F150">
        <v>-1.3342228152101177E-3</v>
      </c>
      <c r="G150">
        <f t="shared" si="8"/>
        <v>-2.2975532974074397E-3</v>
      </c>
      <c r="J150">
        <f t="shared" si="6"/>
        <v>1.1416565568180435</v>
      </c>
      <c r="K150">
        <f t="shared" si="7"/>
        <v>0.22349873514982543</v>
      </c>
    </row>
    <row r="151" spans="1:11" x14ac:dyDescent="0.2">
      <c r="A151" s="1">
        <v>30482</v>
      </c>
      <c r="B151">
        <v>6.3650510309729391</v>
      </c>
      <c r="C151">
        <v>6.2497684933474318</v>
      </c>
      <c r="E151">
        <v>1.8998430384227216E-3</v>
      </c>
      <c r="F151">
        <v>2.0374081496326024E-2</v>
      </c>
      <c r="G151">
        <f t="shared" si="8"/>
        <v>1.8445889275453986E-2</v>
      </c>
      <c r="J151">
        <f t="shared" si="6"/>
        <v>1.2569390944435508</v>
      </c>
      <c r="K151">
        <f t="shared" si="7"/>
        <v>0.24606725734705703</v>
      </c>
    </row>
    <row r="152" spans="1:11" x14ac:dyDescent="0.2">
      <c r="A152" s="1">
        <v>30512</v>
      </c>
      <c r="B152">
        <v>6.36055429299617</v>
      </c>
      <c r="C152">
        <v>6.3650510309729391</v>
      </c>
      <c r="E152">
        <v>4.6537840756493143E-3</v>
      </c>
      <c r="F152">
        <v>3.9279869067103679E-3</v>
      </c>
      <c r="G152">
        <f t="shared" si="8"/>
        <v>-7.0647320106120848E-4</v>
      </c>
      <c r="J152">
        <f t="shared" si="6"/>
        <v>1.2524423564667817</v>
      </c>
      <c r="K152">
        <f t="shared" si="7"/>
        <v>0.24518694422302145</v>
      </c>
    </row>
    <row r="153" spans="1:11" x14ac:dyDescent="0.2">
      <c r="A153" s="1">
        <v>30543</v>
      </c>
      <c r="B153">
        <v>6.5881781465807592</v>
      </c>
      <c r="C153">
        <v>6.36055429299617</v>
      </c>
      <c r="E153">
        <v>1.6557681112330247E-3</v>
      </c>
      <c r="F153">
        <v>3.7495924356048205E-2</v>
      </c>
      <c r="G153">
        <f t="shared" si="8"/>
        <v>3.5786795159540308E-2</v>
      </c>
      <c r="J153">
        <f t="shared" si="6"/>
        <v>1.4800662100513708</v>
      </c>
      <c r="K153">
        <f t="shared" si="7"/>
        <v>0.28974819433126475</v>
      </c>
    </row>
    <row r="154" spans="1:11" x14ac:dyDescent="0.2">
      <c r="A154" s="1">
        <v>30574</v>
      </c>
      <c r="B154">
        <v>6.5250372527254887</v>
      </c>
      <c r="C154">
        <v>6.5881781465807592</v>
      </c>
      <c r="E154">
        <v>2.0719233247421531E-3</v>
      </c>
      <c r="F154">
        <v>-7.5424261470773413E-3</v>
      </c>
      <c r="G154">
        <f t="shared" si="8"/>
        <v>-9.5839688075284313E-3</v>
      </c>
      <c r="J154">
        <f t="shared" si="6"/>
        <v>1.4169253161961004</v>
      </c>
      <c r="K154">
        <f t="shared" si="7"/>
        <v>0.27738728786722788</v>
      </c>
    </row>
    <row r="155" spans="1:11" x14ac:dyDescent="0.2">
      <c r="A155" s="1">
        <v>30604</v>
      </c>
      <c r="B155">
        <v>6.3463839168958529</v>
      </c>
      <c r="C155">
        <v>6.5250372527254887</v>
      </c>
      <c r="E155">
        <v>4.725466505571152E-3</v>
      </c>
      <c r="F155">
        <v>-2.2799240025332401E-2</v>
      </c>
      <c r="G155">
        <f t="shared" si="8"/>
        <v>-2.7379665266280773E-2</v>
      </c>
      <c r="J155">
        <f t="shared" si="6"/>
        <v>1.2382719803664646</v>
      </c>
      <c r="K155">
        <f t="shared" si="7"/>
        <v>0.24241285151002101</v>
      </c>
    </row>
    <row r="156" spans="1:11" x14ac:dyDescent="0.2">
      <c r="A156" s="1">
        <v>30635</v>
      </c>
      <c r="B156">
        <v>6.4493403275166017</v>
      </c>
      <c r="C156">
        <v>6.3463839168958529</v>
      </c>
      <c r="E156">
        <v>4.4514523006489171E-3</v>
      </c>
      <c r="F156">
        <v>2.0738820479585307E-2</v>
      </c>
      <c r="G156">
        <f t="shared" si="8"/>
        <v>1.6222846264728696E-2</v>
      </c>
      <c r="J156">
        <f t="shared" si="6"/>
        <v>1.3412283909872134</v>
      </c>
      <c r="K156">
        <f t="shared" si="7"/>
        <v>0.26256832419739151</v>
      </c>
    </row>
    <row r="157" spans="1:11" x14ac:dyDescent="0.2">
      <c r="A157" s="1">
        <v>30665</v>
      </c>
      <c r="B157">
        <v>6.5381166768218728</v>
      </c>
      <c r="C157">
        <v>6.4493403275166017</v>
      </c>
      <c r="E157">
        <v>8.0290575415788989E-3</v>
      </c>
      <c r="F157">
        <v>2.1904761904761871E-2</v>
      </c>
      <c r="G157">
        <f t="shared" si="8"/>
        <v>1.376518291746831E-2</v>
      </c>
      <c r="J157">
        <f t="shared" si="6"/>
        <v>1.4300047402924845</v>
      </c>
      <c r="K157">
        <f t="shared" si="7"/>
        <v>0.27994780812577003</v>
      </c>
    </row>
    <row r="158" spans="1:11" x14ac:dyDescent="0.2">
      <c r="A158" s="1">
        <v>30696</v>
      </c>
      <c r="B158">
        <v>6.6076766214152114</v>
      </c>
      <c r="C158">
        <v>6.5381166768218728</v>
      </c>
      <c r="E158">
        <v>7.0413904230381963E-3</v>
      </c>
      <c r="F158">
        <v>1.7707362534948645E-2</v>
      </c>
      <c r="G158">
        <f t="shared" si="8"/>
        <v>1.0639140907340083E-2</v>
      </c>
      <c r="J158">
        <f t="shared" si="6"/>
        <v>1.4995646848858231</v>
      </c>
      <c r="K158">
        <f t="shared" si="7"/>
        <v>0.29356535321046118</v>
      </c>
    </row>
    <row r="159" spans="1:11" x14ac:dyDescent="0.2">
      <c r="A159" s="1">
        <v>30727</v>
      </c>
      <c r="B159">
        <v>6.5993941063635502</v>
      </c>
      <c r="C159">
        <v>6.6076766214152114</v>
      </c>
      <c r="E159">
        <v>-9.1827939050160845E-3</v>
      </c>
      <c r="F159">
        <v>-1.0378510378510231E-2</v>
      </c>
      <c r="G159">
        <f t="shared" si="8"/>
        <v>-1.2534685830142278E-3</v>
      </c>
      <c r="J159">
        <f t="shared" si="6"/>
        <v>1.4912821698341618</v>
      </c>
      <c r="K159">
        <f t="shared" si="7"/>
        <v>0.29194390968013639</v>
      </c>
    </row>
    <row r="160" spans="1:11" x14ac:dyDescent="0.2">
      <c r="A160" s="1">
        <v>30756</v>
      </c>
      <c r="B160">
        <v>6.1886212823281586</v>
      </c>
      <c r="C160">
        <v>6.5993941063635502</v>
      </c>
      <c r="E160">
        <v>1.2782137648447822E-2</v>
      </c>
      <c r="F160">
        <v>-5.0277606415792819E-2</v>
      </c>
      <c r="G160">
        <f t="shared" si="8"/>
        <v>-6.2244020801742739E-2</v>
      </c>
      <c r="J160">
        <f t="shared" si="6"/>
        <v>1.0805093457987702</v>
      </c>
      <c r="K160">
        <f t="shared" si="7"/>
        <v>0.21152812609132088</v>
      </c>
    </row>
    <row r="161" spans="1:11" x14ac:dyDescent="0.2">
      <c r="A161" s="1">
        <v>30787</v>
      </c>
      <c r="B161">
        <v>6.2499726620346845</v>
      </c>
      <c r="C161">
        <v>6.1886212823281586</v>
      </c>
      <c r="E161">
        <v>1.4467243823852449E-3</v>
      </c>
      <c r="F161">
        <v>1.1367327054238485E-2</v>
      </c>
      <c r="G161">
        <f t="shared" si="8"/>
        <v>9.913577985732891E-3</v>
      </c>
      <c r="J161">
        <f t="shared" si="6"/>
        <v>1.1418607255052962</v>
      </c>
      <c r="K161">
        <f t="shared" si="7"/>
        <v>0.22353870465123604</v>
      </c>
    </row>
    <row r="162" spans="1:11" x14ac:dyDescent="0.2">
      <c r="A162" s="1">
        <v>30817</v>
      </c>
      <c r="B162">
        <v>6.5084293146753112</v>
      </c>
      <c r="C162">
        <v>6.2499726620346845</v>
      </c>
      <c r="E162">
        <v>5.3209850609490239E-3</v>
      </c>
      <c r="F162">
        <v>4.6885035324341739E-2</v>
      </c>
      <c r="G162">
        <f t="shared" si="8"/>
        <v>4.1353245304674102E-2</v>
      </c>
      <c r="J162">
        <f t="shared" si="6"/>
        <v>1.4003173781459228</v>
      </c>
      <c r="K162">
        <f t="shared" si="7"/>
        <v>0.27413600084444156</v>
      </c>
    </row>
    <row r="163" spans="1:11" x14ac:dyDescent="0.2">
      <c r="A163" s="1">
        <v>30848</v>
      </c>
      <c r="B163">
        <v>6.4436691487073467</v>
      </c>
      <c r="C163">
        <v>6.5084293146753112</v>
      </c>
      <c r="E163">
        <v>-5.7081963220071419E-3</v>
      </c>
      <c r="F163">
        <v>-1.558282208588968E-2</v>
      </c>
      <c r="G163">
        <f t="shared" si="8"/>
        <v>-9.9501988631791605E-3</v>
      </c>
      <c r="J163">
        <f t="shared" si="6"/>
        <v>1.3355572121779584</v>
      </c>
      <c r="K163">
        <f t="shared" si="7"/>
        <v>0.26145809425730349</v>
      </c>
    </row>
    <row r="164" spans="1:11" x14ac:dyDescent="0.2">
      <c r="A164" s="1">
        <v>30878</v>
      </c>
      <c r="B164">
        <v>6.6548577783300908</v>
      </c>
      <c r="C164">
        <v>6.4436691487073467</v>
      </c>
      <c r="E164">
        <v>-2.4197556700760181E-3</v>
      </c>
      <c r="F164">
        <v>3.0287922223607211E-2</v>
      </c>
      <c r="G164">
        <f t="shared" si="8"/>
        <v>3.2774592355523158E-2</v>
      </c>
      <c r="J164">
        <f t="shared" si="6"/>
        <v>1.5467458418007025</v>
      </c>
      <c r="K164">
        <f t="shared" si="7"/>
        <v>0.30280186907016171</v>
      </c>
    </row>
    <row r="165" spans="1:11" x14ac:dyDescent="0.2">
      <c r="A165" s="1">
        <v>30909</v>
      </c>
      <c r="B165">
        <v>6.7218347212001479</v>
      </c>
      <c r="C165">
        <v>6.6548577783300908</v>
      </c>
      <c r="E165">
        <v>4.1827993509186978E-3</v>
      </c>
      <c r="F165">
        <v>1.4275344785869892E-2</v>
      </c>
      <c r="G165">
        <f t="shared" si="8"/>
        <v>1.006436878157646E-2</v>
      </c>
      <c r="J165">
        <f t="shared" si="6"/>
        <v>1.6137227846707596</v>
      </c>
      <c r="K165">
        <f t="shared" si="7"/>
        <v>0.31591374752981105</v>
      </c>
    </row>
    <row r="166" spans="1:11" x14ac:dyDescent="0.2">
      <c r="A166" s="1">
        <v>30940</v>
      </c>
      <c r="B166">
        <v>6.8217222656328813</v>
      </c>
      <c r="C166">
        <v>6.7218347212001479</v>
      </c>
      <c r="E166">
        <v>1.5841290814322395E-3</v>
      </c>
      <c r="F166">
        <v>1.6459923664122078E-2</v>
      </c>
      <c r="G166">
        <f t="shared" si="8"/>
        <v>1.4860160741188011E-2</v>
      </c>
      <c r="J166">
        <f t="shared" si="6"/>
        <v>1.713610329103493</v>
      </c>
      <c r="K166">
        <f t="shared" si="7"/>
        <v>0.33546843733964327</v>
      </c>
    </row>
    <row r="167" spans="1:11" x14ac:dyDescent="0.2">
      <c r="A167" s="1">
        <v>30970</v>
      </c>
      <c r="B167">
        <v>6.9346847874777335</v>
      </c>
      <c r="C167">
        <v>6.8217222656328813</v>
      </c>
      <c r="E167">
        <v>3.2237681296356513E-3</v>
      </c>
      <c r="F167">
        <v>1.9831025580849593E-2</v>
      </c>
      <c r="G167">
        <f t="shared" si="8"/>
        <v>1.655923789421121E-2</v>
      </c>
      <c r="J167">
        <f t="shared" si="6"/>
        <v>1.8265728509483452</v>
      </c>
      <c r="K167">
        <f t="shared" si="7"/>
        <v>0.35758277689376095</v>
      </c>
    </row>
    <row r="168" spans="1:11" x14ac:dyDescent="0.2">
      <c r="A168" s="1">
        <v>31001</v>
      </c>
      <c r="B168">
        <v>6.7201758144016033</v>
      </c>
      <c r="C168">
        <v>6.9346847874777335</v>
      </c>
      <c r="E168">
        <v>6.273525721455453E-3</v>
      </c>
      <c r="F168">
        <v>-2.4853296513634882E-2</v>
      </c>
      <c r="G168">
        <f t="shared" si="8"/>
        <v>-3.0932764739859397E-2</v>
      </c>
      <c r="J168">
        <f t="shared" si="6"/>
        <v>1.6120638778722149</v>
      </c>
      <c r="K168">
        <f t="shared" si="7"/>
        <v>0.31558898824122128</v>
      </c>
    </row>
    <row r="169" spans="1:11" x14ac:dyDescent="0.2">
      <c r="A169" s="1">
        <v>31031</v>
      </c>
      <c r="B169">
        <v>6.8806945948207376</v>
      </c>
      <c r="C169">
        <v>6.7201758144016033</v>
      </c>
      <c r="E169">
        <v>1.5853224082650552E-2</v>
      </c>
      <c r="F169">
        <v>4.0117994100294929E-2</v>
      </c>
      <c r="G169">
        <f t="shared" si="8"/>
        <v>2.3886098348072426E-2</v>
      </c>
      <c r="J169">
        <f t="shared" si="6"/>
        <v>1.7725826582913493</v>
      </c>
      <c r="K169">
        <f t="shared" si="7"/>
        <v>0.34701327619999223</v>
      </c>
    </row>
    <row r="170" spans="1:11" x14ac:dyDescent="0.2">
      <c r="A170" s="1">
        <v>31062</v>
      </c>
      <c r="B170">
        <v>7.0355177231993871</v>
      </c>
      <c r="C170">
        <v>6.8806945948207376</v>
      </c>
      <c r="E170">
        <v>2.6884520823879932E-3</v>
      </c>
      <c r="F170">
        <v>2.5241066364152021E-2</v>
      </c>
      <c r="G170">
        <f t="shared" si="8"/>
        <v>2.2501090005533575E-2</v>
      </c>
      <c r="J170">
        <f t="shared" si="6"/>
        <v>1.9274057866699987</v>
      </c>
      <c r="K170">
        <f t="shared" si="7"/>
        <v>0.37732254316641667</v>
      </c>
    </row>
    <row r="171" spans="1:11" x14ac:dyDescent="0.2">
      <c r="A171" s="1">
        <v>31093</v>
      </c>
      <c r="B171">
        <v>7.1491636288983962</v>
      </c>
      <c r="C171">
        <v>7.0355177231993871</v>
      </c>
      <c r="E171">
        <v>3.9956994763108433E-3</v>
      </c>
      <c r="F171">
        <v>2.0193637621023663E-2</v>
      </c>
      <c r="G171">
        <f t="shared" si="8"/>
        <v>1.6153168845594035E-2</v>
      </c>
      <c r="J171">
        <f t="shared" si="6"/>
        <v>2.0410516923690079</v>
      </c>
      <c r="K171">
        <f t="shared" si="7"/>
        <v>0.39957066676102682</v>
      </c>
    </row>
    <row r="172" spans="1:11" x14ac:dyDescent="0.2">
      <c r="A172" s="1">
        <v>31121</v>
      </c>
      <c r="B172">
        <v>7.4502423394973407</v>
      </c>
      <c r="C172">
        <v>7.1491636288983962</v>
      </c>
      <c r="E172">
        <v>4.3551817912563795E-3</v>
      </c>
      <c r="F172">
        <v>4.6637744034707218E-2</v>
      </c>
      <c r="G172">
        <f t="shared" si="8"/>
        <v>4.2113836838469032E-2</v>
      </c>
      <c r="J172">
        <f t="shared" si="6"/>
        <v>2.3421304029679524</v>
      </c>
      <c r="K172">
        <f t="shared" si="7"/>
        <v>0.45851195746490814</v>
      </c>
    </row>
    <row r="173" spans="1:11" x14ac:dyDescent="0.2">
      <c r="A173" s="1">
        <v>31152</v>
      </c>
      <c r="B173">
        <v>7.0157228028444756</v>
      </c>
      <c r="C173">
        <v>7.4502423394973407</v>
      </c>
      <c r="E173">
        <v>-7.3914259459018083E-4</v>
      </c>
      <c r="F173">
        <v>-5.9015544041450707E-2</v>
      </c>
      <c r="G173">
        <f t="shared" si="8"/>
        <v>-5.8322872847943019E-2</v>
      </c>
      <c r="J173">
        <f t="shared" si="6"/>
        <v>1.9076108663150873</v>
      </c>
      <c r="K173">
        <f t="shared" si="7"/>
        <v>0.37344735002247775</v>
      </c>
    </row>
    <row r="174" spans="1:11" x14ac:dyDescent="0.2">
      <c r="A174" s="1">
        <v>31182</v>
      </c>
      <c r="B174">
        <v>6.9441639800288648</v>
      </c>
      <c r="C174">
        <v>7.0157228028444756</v>
      </c>
      <c r="E174">
        <v>8.0498798870145549E-3</v>
      </c>
      <c r="F174">
        <v>-2.2575849347502563E-3</v>
      </c>
      <c r="G174">
        <f t="shared" si="8"/>
        <v>-1.0199779099966388E-2</v>
      </c>
      <c r="J174">
        <f t="shared" si="6"/>
        <v>1.8360520434994765</v>
      </c>
      <c r="K174">
        <f t="shared" si="7"/>
        <v>0.3594384904468142</v>
      </c>
    </row>
    <row r="175" spans="1:11" x14ac:dyDescent="0.2">
      <c r="A175" s="1">
        <v>31213</v>
      </c>
      <c r="B175">
        <v>6.9051954225025964</v>
      </c>
      <c r="C175">
        <v>6.9441639800288648</v>
      </c>
      <c r="E175">
        <v>-6.5875102929847662E-3</v>
      </c>
      <c r="F175">
        <v>-1.2141280353201056E-2</v>
      </c>
      <c r="G175">
        <f t="shared" si="8"/>
        <v>-5.6116989227703584E-3</v>
      </c>
      <c r="J175">
        <f t="shared" si="6"/>
        <v>1.7970834859732081</v>
      </c>
      <c r="K175">
        <f t="shared" si="7"/>
        <v>0.35180973093440149</v>
      </c>
    </row>
    <row r="176" spans="1:11" x14ac:dyDescent="0.2">
      <c r="A176" s="1">
        <v>31243</v>
      </c>
      <c r="B176">
        <v>6.5795716946240308</v>
      </c>
      <c r="C176">
        <v>6.9051954225025964</v>
      </c>
      <c r="E176">
        <v>-2.1083022704169174E-3</v>
      </c>
      <c r="F176">
        <v>-4.9162011173184306E-2</v>
      </c>
      <c r="G176">
        <f t="shared" si="8"/>
        <v>-4.7156337794210135E-2</v>
      </c>
      <c r="J176">
        <f t="shared" si="6"/>
        <v>1.4714597580946425</v>
      </c>
      <c r="K176">
        <f t="shared" si="7"/>
        <v>0.2880633346289585</v>
      </c>
    </row>
    <row r="177" spans="1:11" x14ac:dyDescent="0.2">
      <c r="A177" s="1">
        <v>31274</v>
      </c>
      <c r="B177">
        <v>6.5120827449802228</v>
      </c>
      <c r="C177">
        <v>6.5795716946240308</v>
      </c>
      <c r="E177">
        <v>-2.1060048624692573E-3</v>
      </c>
      <c r="F177">
        <v>-1.2338425381903662E-2</v>
      </c>
      <c r="G177">
        <f t="shared" si="8"/>
        <v>-1.0257346948426949E-2</v>
      </c>
      <c r="J177">
        <f t="shared" si="6"/>
        <v>1.4039708084508344</v>
      </c>
      <c r="K177">
        <f t="shared" si="7"/>
        <v>0.2748512221141215</v>
      </c>
    </row>
    <row r="178" spans="1:11" x14ac:dyDescent="0.2">
      <c r="A178" s="1">
        <v>31305</v>
      </c>
      <c r="B178">
        <v>6.6674544768182082</v>
      </c>
      <c r="C178">
        <v>6.5120827449802228</v>
      </c>
      <c r="E178">
        <v>1.2199766716656235E-3</v>
      </c>
      <c r="F178">
        <v>2.5104104699583685E-2</v>
      </c>
      <c r="G178">
        <f t="shared" si="8"/>
        <v>2.3858992264456758E-2</v>
      </c>
      <c r="J178">
        <f t="shared" si="6"/>
        <v>1.5593425402888199</v>
      </c>
      <c r="K178">
        <f t="shared" si="7"/>
        <v>0.30526788756087564</v>
      </c>
    </row>
    <row r="179" spans="1:11" x14ac:dyDescent="0.2">
      <c r="A179" s="1">
        <v>31335</v>
      </c>
      <c r="B179">
        <v>6.1651906033416708</v>
      </c>
      <c r="C179">
        <v>6.6674544768182082</v>
      </c>
      <c r="E179">
        <v>3.4059627301179507E-3</v>
      </c>
      <c r="F179">
        <v>-7.2191272051996269E-2</v>
      </c>
      <c r="G179">
        <f t="shared" si="8"/>
        <v>-7.5330679080425345E-2</v>
      </c>
      <c r="J179">
        <f t="shared" si="6"/>
        <v>1.0570786668122825</v>
      </c>
      <c r="K179">
        <f t="shared" si="7"/>
        <v>0.20694117120904254</v>
      </c>
    </row>
    <row r="180" spans="1:11" x14ac:dyDescent="0.2">
      <c r="A180" s="1">
        <v>31366</v>
      </c>
      <c r="B180">
        <v>6.0684352228174596</v>
      </c>
      <c r="C180">
        <v>6.1651906033416708</v>
      </c>
      <c r="E180">
        <v>3.3729543139759954E-3</v>
      </c>
      <c r="F180">
        <v>-1.2384288216162109E-2</v>
      </c>
      <c r="G180">
        <f t="shared" si="8"/>
        <v>-1.5693818204382426E-2</v>
      </c>
      <c r="J180">
        <f t="shared" si="6"/>
        <v>0.96032328628807129</v>
      </c>
      <c r="K180">
        <f t="shared" si="7"/>
        <v>0.18799965588470346</v>
      </c>
    </row>
    <row r="181" spans="1:11" x14ac:dyDescent="0.2">
      <c r="A181" s="1">
        <v>31396</v>
      </c>
      <c r="B181">
        <v>5.9312594731503872</v>
      </c>
      <c r="C181">
        <v>6.0684352228174596</v>
      </c>
      <c r="E181">
        <v>8.4044233807256674E-4</v>
      </c>
      <c r="F181">
        <v>-2.1785940468651011E-2</v>
      </c>
      <c r="G181">
        <f t="shared" si="8"/>
        <v>-2.2604797551647016E-2</v>
      </c>
      <c r="J181">
        <f t="shared" si="6"/>
        <v>0.82314753662099882</v>
      </c>
      <c r="K181">
        <f t="shared" si="7"/>
        <v>0.16114516417200342</v>
      </c>
    </row>
    <row r="182" spans="1:11" x14ac:dyDescent="0.2">
      <c r="A182" s="1">
        <v>31427</v>
      </c>
      <c r="B182">
        <v>5.7864380578279038</v>
      </c>
      <c r="C182">
        <v>5.9312594731503872</v>
      </c>
      <c r="E182">
        <v>9.7133774612834234E-3</v>
      </c>
      <c r="F182">
        <v>-1.4955328240321086E-2</v>
      </c>
      <c r="G182">
        <f t="shared" si="8"/>
        <v>-2.441663798018967E-2</v>
      </c>
      <c r="J182">
        <f t="shared" si="6"/>
        <v>0.67832612129851544</v>
      </c>
      <c r="K182">
        <f t="shared" si="7"/>
        <v>0.13279390305596772</v>
      </c>
    </row>
    <row r="183" spans="1:11" x14ac:dyDescent="0.2">
      <c r="A183" s="1">
        <v>31458</v>
      </c>
      <c r="B183">
        <v>5.7025891594869274</v>
      </c>
      <c r="C183">
        <v>5.7864380578279038</v>
      </c>
      <c r="E183">
        <v>2.2289258621474017E-3</v>
      </c>
      <c r="F183">
        <v>-1.2290502793296021E-2</v>
      </c>
      <c r="G183">
        <f t="shared" si="8"/>
        <v>-1.4490589461602421E-2</v>
      </c>
      <c r="J183">
        <f t="shared" si="6"/>
        <v>0.59447722295753902</v>
      </c>
      <c r="K183">
        <f t="shared" si="7"/>
        <v>0.11637905166217744</v>
      </c>
    </row>
    <row r="184" spans="1:11" x14ac:dyDescent="0.2">
      <c r="A184" s="1">
        <v>31486</v>
      </c>
      <c r="B184">
        <v>5.5185250175117222</v>
      </c>
      <c r="C184">
        <v>5.7025891594869274</v>
      </c>
      <c r="E184">
        <v>3.0839895013121676E-3</v>
      </c>
      <c r="F184">
        <v>-2.9278679797711038E-2</v>
      </c>
      <c r="G184">
        <f t="shared" si="8"/>
        <v>-3.2277293143061714E-2</v>
      </c>
      <c r="J184">
        <f t="shared" si="6"/>
        <v>0.41041308098233387</v>
      </c>
      <c r="K184">
        <f t="shared" si="7"/>
        <v>8.0345357752904079E-2</v>
      </c>
    </row>
    <row r="185" spans="1:11" x14ac:dyDescent="0.2">
      <c r="A185" s="1">
        <v>31517</v>
      </c>
      <c r="B185">
        <v>5.5410693810925604</v>
      </c>
      <c r="C185">
        <v>5.5185250175117222</v>
      </c>
      <c r="E185">
        <v>7.6618052637926759E-3</v>
      </c>
      <c r="F185">
        <v>1.1790512750205595E-2</v>
      </c>
      <c r="G185">
        <f t="shared" si="8"/>
        <v>4.0852154351569414E-3</v>
      </c>
      <c r="J185">
        <f t="shared" si="6"/>
        <v>0.43295744456317209</v>
      </c>
      <c r="K185">
        <f t="shared" si="7"/>
        <v>8.4758801283696394E-2</v>
      </c>
    </row>
    <row r="186" spans="1:11" x14ac:dyDescent="0.2">
      <c r="A186" s="1">
        <v>31547</v>
      </c>
      <c r="B186">
        <v>5.2807408174454809</v>
      </c>
      <c r="C186">
        <v>5.5410693810925604</v>
      </c>
      <c r="E186">
        <v>-1.7481046885388096E-3</v>
      </c>
      <c r="F186">
        <v>-4.864498644986448E-2</v>
      </c>
      <c r="G186">
        <f t="shared" si="8"/>
        <v>-4.6981646635824936E-2</v>
      </c>
      <c r="J186">
        <f t="shared" si="6"/>
        <v>0.17262888091609252</v>
      </c>
      <c r="K186">
        <f t="shared" si="7"/>
        <v>3.3795046596684752E-2</v>
      </c>
    </row>
    <row r="187" spans="1:11" x14ac:dyDescent="0.2">
      <c r="A187" s="1">
        <v>31578</v>
      </c>
      <c r="B187">
        <v>5.4328652818568157</v>
      </c>
      <c r="C187">
        <v>5.2807408174454809</v>
      </c>
      <c r="E187">
        <v>-6.1657686120610844E-3</v>
      </c>
      <c r="F187">
        <v>2.2503916820965753E-2</v>
      </c>
      <c r="G187">
        <f t="shared" si="8"/>
        <v>2.8807409730993827E-2</v>
      </c>
      <c r="J187">
        <f t="shared" si="6"/>
        <v>0.32475334532742739</v>
      </c>
      <c r="K187">
        <f t="shared" si="7"/>
        <v>6.3576004081867366E-2</v>
      </c>
    </row>
    <row r="188" spans="1:11" x14ac:dyDescent="0.2">
      <c r="A188" s="1">
        <v>31608</v>
      </c>
      <c r="B188">
        <v>5.3702610603927052</v>
      </c>
      <c r="C188">
        <v>5.4328652818568157</v>
      </c>
      <c r="E188">
        <v>2.2864608851869139E-3</v>
      </c>
      <c r="F188">
        <v>-9.2631285694386722E-3</v>
      </c>
      <c r="G188">
        <f t="shared" si="8"/>
        <v>-1.1523242012493662E-2</v>
      </c>
      <c r="J188">
        <f t="shared" si="6"/>
        <v>0.2621491238633169</v>
      </c>
      <c r="K188">
        <f t="shared" si="7"/>
        <v>5.1320160388151015E-2</v>
      </c>
    </row>
    <row r="189" spans="1:11" x14ac:dyDescent="0.2">
      <c r="A189" s="1">
        <v>31639</v>
      </c>
      <c r="B189">
        <v>5.2649489779287677</v>
      </c>
      <c r="C189">
        <v>5.3702610603927052</v>
      </c>
      <c r="E189">
        <v>-2.8758955628453986E-3</v>
      </c>
      <c r="F189">
        <v>-2.2425307557117691E-2</v>
      </c>
      <c r="G189">
        <f t="shared" si="8"/>
        <v>-1.9610235197064396E-2</v>
      </c>
      <c r="J189">
        <f t="shared" si="6"/>
        <v>0.15683704139937937</v>
      </c>
      <c r="K189">
        <f t="shared" si="7"/>
        <v>3.0703524775523849E-2</v>
      </c>
    </row>
    <row r="190" spans="1:11" x14ac:dyDescent="0.2">
      <c r="A190" s="1">
        <v>31670</v>
      </c>
      <c r="B190">
        <v>5.2357266403766065</v>
      </c>
      <c r="C190">
        <v>5.2649489779287677</v>
      </c>
      <c r="E190">
        <v>4.5904728094785519E-3</v>
      </c>
      <c r="F190">
        <v>-1.0067596720840788E-3</v>
      </c>
      <c r="G190">
        <f t="shared" si="8"/>
        <v>-5.5503553167683961E-3</v>
      </c>
      <c r="J190">
        <f t="shared" si="6"/>
        <v>0.12761470384721818</v>
      </c>
      <c r="K190">
        <f t="shared" si="7"/>
        <v>2.4982753986774187E-2</v>
      </c>
    </row>
    <row r="191" spans="1:11" x14ac:dyDescent="0.2">
      <c r="A191" s="1">
        <v>31700</v>
      </c>
      <c r="B191">
        <v>5.1399404582998249</v>
      </c>
      <c r="C191">
        <v>5.2357266403766065</v>
      </c>
      <c r="E191">
        <v>1.9939177174264078E-3</v>
      </c>
      <c r="F191">
        <v>-1.634033976389293E-2</v>
      </c>
      <c r="G191">
        <f t="shared" si="8"/>
        <v>-1.8294725576026627E-2</v>
      </c>
      <c r="J191">
        <f t="shared" si="6"/>
        <v>3.1828521770436602E-2</v>
      </c>
      <c r="K191">
        <f t="shared" si="7"/>
        <v>6.2309757824261514E-3</v>
      </c>
    </row>
    <row r="192" spans="1:11" x14ac:dyDescent="0.2">
      <c r="A192" s="1">
        <v>31731</v>
      </c>
      <c r="B192">
        <v>5.2575773633183926</v>
      </c>
      <c r="C192">
        <v>5.1399404582998249</v>
      </c>
      <c r="E192">
        <v>1.6108247422685906E-4</v>
      </c>
      <c r="F192">
        <v>2.3051591657519355E-2</v>
      </c>
      <c r="G192">
        <f t="shared" si="8"/>
        <v>2.2886822517294236E-2</v>
      </c>
      <c r="J192">
        <f t="shared" si="6"/>
        <v>0.14946542678900432</v>
      </c>
      <c r="K192">
        <f t="shared" si="7"/>
        <v>2.9260405536562173E-2</v>
      </c>
    </row>
    <row r="193" spans="1:11" x14ac:dyDescent="0.2">
      <c r="A193" s="1">
        <v>31761</v>
      </c>
      <c r="B193">
        <v>5.2282888578298987</v>
      </c>
      <c r="C193">
        <v>5.2575773633183926</v>
      </c>
      <c r="E193">
        <v>8.5578556013854445E-4</v>
      </c>
      <c r="F193">
        <v>-4.7210300429184615E-3</v>
      </c>
      <c r="G193">
        <f t="shared" si="8"/>
        <v>-5.5707226854780911E-3</v>
      </c>
      <c r="J193">
        <f t="shared" si="6"/>
        <v>0.12017692130051039</v>
      </c>
      <c r="K193">
        <f t="shared" si="7"/>
        <v>2.3526681246175407E-2</v>
      </c>
    </row>
    <row r="194" spans="1:11" x14ac:dyDescent="0.2">
      <c r="A194" s="1">
        <v>31792</v>
      </c>
      <c r="B194">
        <v>5.0631978685505423</v>
      </c>
      <c r="C194">
        <v>5.2282888578298987</v>
      </c>
      <c r="E194">
        <v>3.0882364718227695E-3</v>
      </c>
      <c r="F194">
        <v>-2.8604283455512358E-2</v>
      </c>
      <c r="G194">
        <f t="shared" si="8"/>
        <v>-3.1576485876849691E-2</v>
      </c>
      <c r="J194">
        <f t="shared" si="6"/>
        <v>-4.4914067978846006E-2</v>
      </c>
      <c r="K194">
        <f t="shared" si="7"/>
        <v>-8.7926945487732944E-3</v>
      </c>
    </row>
    <row r="195" spans="1:11" x14ac:dyDescent="0.2">
      <c r="A195" s="1">
        <v>31823</v>
      </c>
      <c r="B195">
        <v>4.8413813136996842</v>
      </c>
      <c r="C195">
        <v>5.0631978685505423</v>
      </c>
      <c r="E195">
        <v>8.7724226572882813E-5</v>
      </c>
      <c r="F195">
        <v>-4.3725954424385871E-2</v>
      </c>
      <c r="G195">
        <f t="shared" si="8"/>
        <v>-4.3809576597558131E-2</v>
      </c>
      <c r="J195">
        <f t="shared" ref="J195:J258" si="9">B195-$B$448</f>
        <v>-0.26673062282970417</v>
      </c>
      <c r="K195">
        <f t="shared" ref="K195:K258" si="10">B195/$B$448-1</f>
        <v>-5.2217066920998034E-2</v>
      </c>
    </row>
    <row r="196" spans="1:11" x14ac:dyDescent="0.2">
      <c r="A196" s="1">
        <v>31851</v>
      </c>
      <c r="B196">
        <v>4.8661946974811183</v>
      </c>
      <c r="C196">
        <v>4.8413813136996842</v>
      </c>
      <c r="E196">
        <v>-2.7254722192837644E-3</v>
      </c>
      <c r="F196">
        <v>2.3984526112184046E-3</v>
      </c>
      <c r="G196">
        <f t="shared" ref="G196:G259" si="11">(B196/B195-1)</f>
        <v>5.1252694579582148E-3</v>
      </c>
      <c r="J196">
        <f t="shared" si="9"/>
        <v>-0.24191723904827001</v>
      </c>
      <c r="K196">
        <f t="shared" si="10"/>
        <v>-4.7359424001314321E-2</v>
      </c>
    </row>
    <row r="197" spans="1:11" x14ac:dyDescent="0.2">
      <c r="A197" s="1">
        <v>31882</v>
      </c>
      <c r="B197">
        <v>4.7573308060844326</v>
      </c>
      <c r="C197">
        <v>4.8661946974811183</v>
      </c>
      <c r="E197">
        <v>-1.9158654091777638E-3</v>
      </c>
      <c r="F197">
        <v>-2.4235875270145146E-2</v>
      </c>
      <c r="G197">
        <f t="shared" si="11"/>
        <v>-2.2371462336481684E-2</v>
      </c>
      <c r="J197">
        <f t="shared" si="9"/>
        <v>-0.35078113044495574</v>
      </c>
      <c r="K197">
        <f t="shared" si="10"/>
        <v>-6.8671386767473086E-2</v>
      </c>
    </row>
    <row r="198" spans="1:11" x14ac:dyDescent="0.2">
      <c r="A198" s="1">
        <v>31912</v>
      </c>
      <c r="B198">
        <v>4.7198542989346635</v>
      </c>
      <c r="C198">
        <v>4.7573308060844326</v>
      </c>
      <c r="E198">
        <v>-3.7973913131683634E-3</v>
      </c>
      <c r="F198">
        <v>-1.1627906976744207E-2</v>
      </c>
      <c r="G198">
        <f t="shared" si="11"/>
        <v>-7.8776332101686553E-3</v>
      </c>
      <c r="J198">
        <f t="shared" si="9"/>
        <v>-0.38825763759472487</v>
      </c>
      <c r="K198">
        <f t="shared" si="10"/>
        <v>-7.6008051980653968E-2</v>
      </c>
    </row>
    <row r="199" spans="1:11" x14ac:dyDescent="0.2">
      <c r="A199" s="1">
        <v>31943</v>
      </c>
      <c r="B199">
        <v>4.772435378232653</v>
      </c>
      <c r="C199">
        <v>4.7198542989346635</v>
      </c>
      <c r="E199">
        <v>-4.9380794243808479E-3</v>
      </c>
      <c r="F199">
        <v>6.1624649859943759E-3</v>
      </c>
      <c r="G199">
        <f t="shared" si="11"/>
        <v>1.114040306495423E-2</v>
      </c>
      <c r="J199">
        <f t="shared" si="9"/>
        <v>-0.33567655829673537</v>
      </c>
      <c r="K199">
        <f t="shared" si="10"/>
        <v>-6.5714409250946182E-2</v>
      </c>
    </row>
    <row r="200" spans="1:11" x14ac:dyDescent="0.2">
      <c r="A200" s="1">
        <v>31973</v>
      </c>
      <c r="B200">
        <v>4.8406887991008878</v>
      </c>
      <c r="C200">
        <v>4.772435378232653</v>
      </c>
      <c r="E200">
        <v>8.9828089442249848E-3</v>
      </c>
      <c r="F200">
        <v>2.3385300668151476E-2</v>
      </c>
      <c r="G200">
        <f t="shared" si="11"/>
        <v>1.4301591422178905E-2</v>
      </c>
      <c r="J200">
        <f t="shared" si="9"/>
        <v>-0.26742313742850055</v>
      </c>
      <c r="K200">
        <f t="shared" si="10"/>
        <v>-5.2352638460424261E-2</v>
      </c>
    </row>
    <row r="201" spans="1:11" x14ac:dyDescent="0.2">
      <c r="A201" s="1">
        <v>32004</v>
      </c>
      <c r="B201">
        <v>4.9617966968144662</v>
      </c>
      <c r="C201">
        <v>4.8406887991008878</v>
      </c>
      <c r="E201">
        <v>6.1767208774554661E-4</v>
      </c>
      <c r="F201">
        <v>2.5648997357376135E-2</v>
      </c>
      <c r="G201">
        <f t="shared" si="11"/>
        <v>2.5018732403552457E-2</v>
      </c>
      <c r="J201">
        <f t="shared" si="9"/>
        <v>-0.14631523971492211</v>
      </c>
      <c r="K201">
        <f t="shared" si="10"/>
        <v>-2.8643702709133079E-2</v>
      </c>
    </row>
    <row r="202" spans="1:11" x14ac:dyDescent="0.2">
      <c r="A202" s="1">
        <v>32035</v>
      </c>
      <c r="B202">
        <v>4.778409610187289</v>
      </c>
      <c r="C202">
        <v>4.9617966968144662</v>
      </c>
      <c r="E202">
        <v>3.3028117444129368E-3</v>
      </c>
      <c r="F202">
        <v>-3.3798120642619001E-2</v>
      </c>
      <c r="G202">
        <f t="shared" si="11"/>
        <v>-3.6959814726974627E-2</v>
      </c>
      <c r="J202">
        <f t="shared" si="9"/>
        <v>-0.32970232634209928</v>
      </c>
      <c r="K202">
        <f t="shared" si="10"/>
        <v>-6.4544851490883626E-2</v>
      </c>
    </row>
    <row r="203" spans="1:11" x14ac:dyDescent="0.2">
      <c r="A203" s="1">
        <v>32065</v>
      </c>
      <c r="B203">
        <v>4.7729190157018033</v>
      </c>
      <c r="C203">
        <v>4.778409610187289</v>
      </c>
      <c r="E203">
        <v>1.6263484120624394E-3</v>
      </c>
      <c r="F203">
        <v>4.7058823529422256E-4</v>
      </c>
      <c r="G203">
        <f t="shared" si="11"/>
        <v>-1.1490422407028911E-3</v>
      </c>
      <c r="J203">
        <f t="shared" si="9"/>
        <v>-0.33519292082758501</v>
      </c>
      <c r="K203">
        <f t="shared" si="10"/>
        <v>-6.5619728970803592E-2</v>
      </c>
    </row>
    <row r="204" spans="1:11" x14ac:dyDescent="0.2">
      <c r="A204" s="1">
        <v>32096</v>
      </c>
      <c r="B204">
        <v>4.4949727176907448</v>
      </c>
      <c r="C204">
        <v>4.7729190157018033</v>
      </c>
      <c r="E204">
        <v>3.0660738923808939E-3</v>
      </c>
      <c r="F204">
        <v>-5.5346503606146125E-2</v>
      </c>
      <c r="G204">
        <f t="shared" si="11"/>
        <v>-5.8234027666649979E-2</v>
      </c>
      <c r="J204">
        <f t="shared" si="9"/>
        <v>-0.61313921883864353</v>
      </c>
      <c r="K204">
        <f t="shared" si="10"/>
        <v>-0.12003245552508968</v>
      </c>
    </row>
    <row r="205" spans="1:11" x14ac:dyDescent="0.2">
      <c r="A205" s="1">
        <v>32126</v>
      </c>
      <c r="B205">
        <v>4.4442410753997947</v>
      </c>
      <c r="C205">
        <v>4.4949727176907448</v>
      </c>
      <c r="E205">
        <v>0</v>
      </c>
      <c r="F205">
        <v>-1.1286307053941957E-2</v>
      </c>
      <c r="G205">
        <f t="shared" si="11"/>
        <v>-1.1286307053942068E-2</v>
      </c>
      <c r="J205">
        <f t="shared" si="9"/>
        <v>-0.66387086112959359</v>
      </c>
      <c r="K205">
        <f t="shared" si="10"/>
        <v>-0.12996403942953694</v>
      </c>
    </row>
    <row r="206" spans="1:11" x14ac:dyDescent="0.2">
      <c r="A206" s="1">
        <v>32157</v>
      </c>
      <c r="B206">
        <v>4.4416743202877633</v>
      </c>
      <c r="C206">
        <v>4.4442410753997947</v>
      </c>
      <c r="E206">
        <v>2.5169886468618952E-3</v>
      </c>
      <c r="F206">
        <v>1.9305019305018156E-3</v>
      </c>
      <c r="G206">
        <f t="shared" si="11"/>
        <v>-5.7754632759221547E-4</v>
      </c>
      <c r="J206">
        <f t="shared" si="9"/>
        <v>-0.66643761624162501</v>
      </c>
      <c r="K206">
        <f t="shared" si="10"/>
        <v>-0.13046652550343751</v>
      </c>
    </row>
    <row r="207" spans="1:11" x14ac:dyDescent="0.2">
      <c r="A207" s="1">
        <v>32188</v>
      </c>
      <c r="B207">
        <v>4.4823410508820976</v>
      </c>
      <c r="C207">
        <v>4.4416743202877633</v>
      </c>
      <c r="E207">
        <v>4.4717499402862071E-3</v>
      </c>
      <c r="F207">
        <v>1.3655022199882794E-2</v>
      </c>
      <c r="G207">
        <f t="shared" si="11"/>
        <v>9.1557209425701114E-3</v>
      </c>
      <c r="J207">
        <f t="shared" si="9"/>
        <v>-0.62577088564729078</v>
      </c>
      <c r="K207">
        <f t="shared" si="10"/>
        <v>-0.12250531966072364</v>
      </c>
    </row>
    <row r="208" spans="1:11" x14ac:dyDescent="0.2">
      <c r="A208" s="1">
        <v>32217</v>
      </c>
      <c r="B208">
        <v>4.3964398782240108</v>
      </c>
      <c r="C208">
        <v>4.4823410508820976</v>
      </c>
      <c r="E208">
        <v>7.5213687458663969E-5</v>
      </c>
      <c r="F208">
        <v>-1.9090909090909047E-2</v>
      </c>
      <c r="G208">
        <f t="shared" si="11"/>
        <v>-1.916435444848219E-2</v>
      </c>
      <c r="J208">
        <f t="shared" si="9"/>
        <v>-0.7116720583053775</v>
      </c>
      <c r="K208">
        <f t="shared" si="10"/>
        <v>-0.13932193874140308</v>
      </c>
    </row>
    <row r="209" spans="1:11" x14ac:dyDescent="0.2">
      <c r="A209" s="1">
        <v>32248</v>
      </c>
      <c r="B209">
        <v>4.3584143976357197</v>
      </c>
      <c r="C209">
        <v>4.3964398782240108</v>
      </c>
      <c r="E209">
        <v>4.5804006064606995E-3</v>
      </c>
      <c r="F209">
        <v>-4.1284017187631639E-3</v>
      </c>
      <c r="G209">
        <f t="shared" si="11"/>
        <v>-8.6491528694921938E-3</v>
      </c>
      <c r="J209">
        <f t="shared" si="9"/>
        <v>-0.74969753889366864</v>
      </c>
      <c r="K209">
        <f t="shared" si="10"/>
        <v>-0.14676607486464688</v>
      </c>
    </row>
    <row r="210" spans="1:11" x14ac:dyDescent="0.2">
      <c r="A210" s="1">
        <v>32278</v>
      </c>
      <c r="B210">
        <v>4.3317201439779582</v>
      </c>
      <c r="C210">
        <v>4.3584143976357197</v>
      </c>
      <c r="E210">
        <v>6.3131534245131071E-4</v>
      </c>
      <c r="F210">
        <v>-5.4991539763112884E-3</v>
      </c>
      <c r="G210">
        <f t="shared" si="11"/>
        <v>-6.1247626366695007E-3</v>
      </c>
      <c r="J210">
        <f t="shared" si="9"/>
        <v>-0.77639179255143009</v>
      </c>
      <c r="K210">
        <f t="shared" si="10"/>
        <v>-0.15199193012965473</v>
      </c>
    </row>
    <row r="211" spans="1:11" x14ac:dyDescent="0.2">
      <c r="A211" s="1">
        <v>32309</v>
      </c>
      <c r="B211">
        <v>4.4364775684789031</v>
      </c>
      <c r="C211">
        <v>4.3317201439779582</v>
      </c>
      <c r="E211">
        <v>-2.0256439477308597E-3</v>
      </c>
      <c r="F211">
        <v>2.2118247554232306E-2</v>
      </c>
      <c r="G211">
        <f t="shared" si="11"/>
        <v>2.4183793278192312E-2</v>
      </c>
      <c r="J211">
        <f t="shared" si="9"/>
        <v>-0.67163436805048526</v>
      </c>
      <c r="K211">
        <f t="shared" si="10"/>
        <v>-0.13148387826967134</v>
      </c>
    </row>
    <row r="212" spans="1:11" x14ac:dyDescent="0.2">
      <c r="A212" s="1">
        <v>32339</v>
      </c>
      <c r="B212">
        <v>4.6597500704050097</v>
      </c>
      <c r="C212">
        <v>4.4364775684789031</v>
      </c>
      <c r="E212">
        <v>5.0353946552661455E-4</v>
      </c>
      <c r="F212">
        <v>5.0853100291302411E-2</v>
      </c>
      <c r="G212">
        <f t="shared" si="11"/>
        <v>5.0326525600502103E-2</v>
      </c>
      <c r="J212">
        <f t="shared" si="9"/>
        <v>-0.44836186612437867</v>
      </c>
      <c r="K212">
        <f t="shared" si="10"/>
        <v>-8.7774479434961195E-2</v>
      </c>
    </row>
    <row r="213" spans="1:11" x14ac:dyDescent="0.2">
      <c r="A213" s="1">
        <v>32370</v>
      </c>
      <c r="B213">
        <v>4.8464883029014016</v>
      </c>
      <c r="C213">
        <v>4.6597500704050097</v>
      </c>
      <c r="E213">
        <v>-2.4461667802457843E-3</v>
      </c>
      <c r="F213">
        <v>3.7541580864882018E-2</v>
      </c>
      <c r="G213">
        <f t="shared" si="11"/>
        <v>4.0074731407249375E-2</v>
      </c>
      <c r="J213">
        <f t="shared" si="9"/>
        <v>-0.26162363362798668</v>
      </c>
      <c r="K213">
        <f t="shared" si="10"/>
        <v>-5.1217286715479093E-2</v>
      </c>
    </row>
    <row r="214" spans="1:11" x14ac:dyDescent="0.2">
      <c r="A214" s="1">
        <v>32401</v>
      </c>
      <c r="B214">
        <v>4.7483812917936064</v>
      </c>
      <c r="C214">
        <v>4.8464883029014016</v>
      </c>
      <c r="E214">
        <v>4.0667318364695504E-4</v>
      </c>
      <c r="F214">
        <v>-1.984732824427482E-2</v>
      </c>
      <c r="G214">
        <f t="shared" si="11"/>
        <v>-2.0242906817512063E-2</v>
      </c>
      <c r="J214">
        <f t="shared" si="9"/>
        <v>-0.35973064473578198</v>
      </c>
      <c r="K214">
        <f t="shared" si="10"/>
        <v>-7.0423406770563912E-2</v>
      </c>
    </row>
    <row r="215" spans="1:11" x14ac:dyDescent="0.2">
      <c r="A215" s="1">
        <v>32431</v>
      </c>
      <c r="B215">
        <v>4.6983176962917224</v>
      </c>
      <c r="C215">
        <v>4.7483812917936064</v>
      </c>
      <c r="E215">
        <v>5.0027495003954758E-3</v>
      </c>
      <c r="F215">
        <v>-5.6074766355139749E-3</v>
      </c>
      <c r="G215">
        <f t="shared" si="11"/>
        <v>-1.0543297268146179E-2</v>
      </c>
      <c r="J215">
        <f t="shared" si="9"/>
        <v>-0.40979424023766597</v>
      </c>
      <c r="K215">
        <f t="shared" si="10"/>
        <v>-8.0224209126492418E-2</v>
      </c>
    </row>
    <row r="216" spans="1:11" x14ac:dyDescent="0.2">
      <c r="A216" s="1">
        <v>32462</v>
      </c>
      <c r="B216">
        <v>4.5098486202401293</v>
      </c>
      <c r="C216">
        <v>4.6983176962917224</v>
      </c>
      <c r="E216">
        <v>1.4513246447300787E-5</v>
      </c>
      <c r="F216">
        <v>-4.0100250626566414E-2</v>
      </c>
      <c r="G216">
        <f t="shared" si="11"/>
        <v>-4.0114161756312772E-2</v>
      </c>
      <c r="J216">
        <f t="shared" si="9"/>
        <v>-0.598263316289259</v>
      </c>
      <c r="K216">
        <f t="shared" si="10"/>
        <v>-0.11712024398113285</v>
      </c>
    </row>
    <row r="217" spans="1:11" x14ac:dyDescent="0.2">
      <c r="A217" s="1">
        <v>32492</v>
      </c>
      <c r="B217">
        <v>4.4307857707056746</v>
      </c>
      <c r="C217">
        <v>4.5098486202401293</v>
      </c>
      <c r="E217">
        <v>7.3701489328259484E-4</v>
      </c>
      <c r="F217">
        <v>-1.6808093994778006E-2</v>
      </c>
      <c r="G217">
        <f t="shared" si="11"/>
        <v>-1.753115374640779E-2</v>
      </c>
      <c r="J217">
        <f t="shared" si="9"/>
        <v>-0.67732616582371374</v>
      </c>
      <c r="K217">
        <f t="shared" si="10"/>
        <v>-0.13259814472349063</v>
      </c>
    </row>
    <row r="218" spans="1:11" x14ac:dyDescent="0.2">
      <c r="A218" s="1">
        <v>32523</v>
      </c>
      <c r="B218">
        <v>4.5815613485408786</v>
      </c>
      <c r="C218">
        <v>4.4307857707056746</v>
      </c>
      <c r="E218">
        <v>7.2499742506955123E-3</v>
      </c>
      <c r="F218">
        <v>4.1493775933610033E-2</v>
      </c>
      <c r="G218">
        <f t="shared" si="11"/>
        <v>3.4029083245699532E-2</v>
      </c>
      <c r="J218">
        <f t="shared" si="9"/>
        <v>-0.52655058798850973</v>
      </c>
      <c r="K218">
        <f t="shared" si="10"/>
        <v>-0.10308125478281216</v>
      </c>
    </row>
    <row r="219" spans="1:11" x14ac:dyDescent="0.2">
      <c r="A219" s="1">
        <v>32554</v>
      </c>
      <c r="B219">
        <v>4.6169482626915306</v>
      </c>
      <c r="C219">
        <v>4.5815613485408786</v>
      </c>
      <c r="E219">
        <v>1.4346416792303529E-3</v>
      </c>
      <c r="F219">
        <v>9.1633466135456754E-3</v>
      </c>
      <c r="G219">
        <f t="shared" si="11"/>
        <v>7.7237673925116823E-3</v>
      </c>
      <c r="J219">
        <f t="shared" si="9"/>
        <v>-0.49116367383785775</v>
      </c>
      <c r="K219">
        <f t="shared" si="10"/>
        <v>-9.615366302477113E-2</v>
      </c>
    </row>
    <row r="220" spans="1:11" x14ac:dyDescent="0.2">
      <c r="A220" s="1">
        <v>32582</v>
      </c>
      <c r="B220">
        <v>4.6609749311113591</v>
      </c>
      <c r="C220">
        <v>4.6169482626915306</v>
      </c>
      <c r="E220">
        <v>-1.5551624929981411E-3</v>
      </c>
      <c r="F220">
        <v>7.9747335175681666E-3</v>
      </c>
      <c r="G220">
        <f t="shared" si="11"/>
        <v>9.5358808275149975E-3</v>
      </c>
      <c r="J220">
        <f t="shared" si="9"/>
        <v>-0.44713700541802925</v>
      </c>
      <c r="K220">
        <f t="shared" si="10"/>
        <v>-8.753469206898945E-2</v>
      </c>
    </row>
    <row r="221" spans="1:11" x14ac:dyDescent="0.2">
      <c r="A221" s="1">
        <v>32613</v>
      </c>
      <c r="B221">
        <v>4.667881318653099</v>
      </c>
      <c r="C221">
        <v>4.6609749311113591</v>
      </c>
      <c r="E221">
        <v>2.1333534805669796E-3</v>
      </c>
      <c r="F221">
        <v>3.6033213222621541E-3</v>
      </c>
      <c r="G221">
        <f t="shared" si="11"/>
        <v>1.4817474120361052E-3</v>
      </c>
      <c r="J221">
        <f t="shared" si="9"/>
        <v>-0.44023061787628937</v>
      </c>
      <c r="K221">
        <f t="shared" si="10"/>
        <v>-8.6182648960389852E-2</v>
      </c>
    </row>
    <row r="222" spans="1:11" x14ac:dyDescent="0.2">
      <c r="A222" s="1">
        <v>32643</v>
      </c>
      <c r="B222">
        <v>4.7065601624334485</v>
      </c>
      <c r="C222">
        <v>4.667881318653099</v>
      </c>
      <c r="E222">
        <v>-1.2581347872997473E-3</v>
      </c>
      <c r="F222">
        <v>7.024664377146328E-3</v>
      </c>
      <c r="G222">
        <f t="shared" si="11"/>
        <v>8.2861669224079115E-3</v>
      </c>
      <c r="J222">
        <f t="shared" si="9"/>
        <v>-0.40155177409593978</v>
      </c>
      <c r="K222">
        <f t="shared" si="10"/>
        <v>-7.8610605853082882E-2</v>
      </c>
    </row>
    <row r="223" spans="1:11" x14ac:dyDescent="0.2">
      <c r="A223" s="1">
        <v>32674</v>
      </c>
      <c r="B223">
        <v>4.9240948514378404</v>
      </c>
      <c r="C223">
        <v>4.7065601624334485</v>
      </c>
      <c r="E223">
        <v>4.2170145009534643E-4</v>
      </c>
      <c r="F223">
        <v>4.6659432646101395E-2</v>
      </c>
      <c r="G223">
        <f t="shared" si="11"/>
        <v>4.6219464215224049E-2</v>
      </c>
      <c r="J223">
        <f t="shared" si="9"/>
        <v>-0.18401708509154791</v>
      </c>
      <c r="K223">
        <f t="shared" si="10"/>
        <v>-3.602448172202255E-2</v>
      </c>
    </row>
    <row r="224" spans="1:11" x14ac:dyDescent="0.2">
      <c r="A224" s="1">
        <v>32704</v>
      </c>
      <c r="B224">
        <v>4.6704561830469808</v>
      </c>
      <c r="C224">
        <v>4.9240948514378404</v>
      </c>
      <c r="E224">
        <v>-9.7046942414791282E-4</v>
      </c>
      <c r="F224">
        <v>-5.2428909952606628E-2</v>
      </c>
      <c r="G224">
        <f t="shared" si="11"/>
        <v>-5.1509704025461067E-2</v>
      </c>
      <c r="J224">
        <f t="shared" si="9"/>
        <v>-0.43765575348240748</v>
      </c>
      <c r="K224">
        <f t="shared" si="10"/>
        <v>-8.5678575356311515E-2</v>
      </c>
    </row>
    <row r="225" spans="1:11" x14ac:dyDescent="0.2">
      <c r="A225" s="1">
        <v>32735</v>
      </c>
      <c r="B225">
        <v>4.7068291544733896</v>
      </c>
      <c r="C225">
        <v>4.6704561830469808</v>
      </c>
      <c r="E225">
        <v>1.115567744023771E-3</v>
      </c>
      <c r="F225">
        <v>8.9090340731479145E-3</v>
      </c>
      <c r="G225">
        <f t="shared" si="11"/>
        <v>7.7878840954417328E-3</v>
      </c>
      <c r="J225">
        <f t="shared" si="9"/>
        <v>-0.40128278205599877</v>
      </c>
      <c r="K225">
        <f t="shared" si="10"/>
        <v>-7.8557946075207385E-2</v>
      </c>
    </row>
    <row r="226" spans="1:11" x14ac:dyDescent="0.2">
      <c r="A226" s="1">
        <v>32766</v>
      </c>
      <c r="B226">
        <v>4.8441097828850541</v>
      </c>
      <c r="C226">
        <v>4.7068291544733896</v>
      </c>
      <c r="E226">
        <v>5.3934993897755135E-3</v>
      </c>
      <c r="F226">
        <v>3.4701781564678624E-2</v>
      </c>
      <c r="G226">
        <f t="shared" si="11"/>
        <v>2.9166265421210813E-2</v>
      </c>
      <c r="J226">
        <f t="shared" si="9"/>
        <v>-0.26400215364433421</v>
      </c>
      <c r="K226">
        <f t="shared" si="10"/>
        <v>-5.1682922560171152E-2</v>
      </c>
    </row>
    <row r="227" spans="1:11" x14ac:dyDescent="0.2">
      <c r="A227" s="1">
        <v>32796</v>
      </c>
      <c r="B227">
        <v>4.7040546034026827</v>
      </c>
      <c r="C227">
        <v>4.8441097828850541</v>
      </c>
      <c r="E227">
        <v>4.5061889981674597E-3</v>
      </c>
      <c r="F227">
        <v>-2.4554574038029742E-2</v>
      </c>
      <c r="G227">
        <f t="shared" si="11"/>
        <v>-2.8912470146157054E-2</v>
      </c>
      <c r="J227">
        <f t="shared" si="9"/>
        <v>-0.40405733312670566</v>
      </c>
      <c r="K227">
        <f t="shared" si="10"/>
        <v>-7.9101111750741082E-2</v>
      </c>
    </row>
    <row r="228" spans="1:11" x14ac:dyDescent="0.2">
      <c r="A228" s="1">
        <v>32827</v>
      </c>
      <c r="B228">
        <v>4.6701556103296262</v>
      </c>
      <c r="C228">
        <v>4.7040546034026827</v>
      </c>
      <c r="E228">
        <v>-1.2481063021814176E-3</v>
      </c>
      <c r="F228">
        <v>-8.4420567920183709E-3</v>
      </c>
      <c r="G228">
        <f t="shared" si="11"/>
        <v>-7.206334945290771E-3</v>
      </c>
      <c r="J228">
        <f t="shared" si="9"/>
        <v>-0.4379563261997621</v>
      </c>
      <c r="K228">
        <f t="shared" si="10"/>
        <v>-8.573741759021114E-2</v>
      </c>
    </row>
    <row r="229" spans="1:11" x14ac:dyDescent="0.2">
      <c r="A229" s="1">
        <v>32857</v>
      </c>
      <c r="B229">
        <v>4.5909458391031128</v>
      </c>
      <c r="C229">
        <v>4.6701556103296262</v>
      </c>
      <c r="E229">
        <v>2.2970034781868431E-3</v>
      </c>
      <c r="F229">
        <v>-1.4705882352941124E-2</v>
      </c>
      <c r="G229">
        <f t="shared" si="11"/>
        <v>-1.6960841958095441E-2</v>
      </c>
      <c r="J229">
        <f t="shared" si="9"/>
        <v>-0.51716609742627551</v>
      </c>
      <c r="K229">
        <f t="shared" si="10"/>
        <v>-0.10124408075866376</v>
      </c>
    </row>
    <row r="230" spans="1:11" x14ac:dyDescent="0.2">
      <c r="A230" s="1">
        <v>32888</v>
      </c>
      <c r="B230">
        <v>4.3542608221866299</v>
      </c>
      <c r="C230">
        <v>4.5909458391031128</v>
      </c>
      <c r="E230">
        <v>1.7607689590289466E-2</v>
      </c>
      <c r="F230">
        <v>-3.5035349567949736E-2</v>
      </c>
      <c r="G230">
        <f t="shared" si="11"/>
        <v>-5.1554739526772919E-2</v>
      </c>
      <c r="J230">
        <f t="shared" si="9"/>
        <v>-0.75385111434275842</v>
      </c>
      <c r="K230">
        <f t="shared" si="10"/>
        <v>-0.14757920807329616</v>
      </c>
    </row>
    <row r="231" spans="1:11" x14ac:dyDescent="0.2">
      <c r="A231" s="1">
        <v>32919</v>
      </c>
      <c r="B231">
        <v>4.3551053239325963</v>
      </c>
      <c r="C231">
        <v>4.3542608221866299</v>
      </c>
      <c r="E231">
        <v>-7.6674307443536094E-4</v>
      </c>
      <c r="F231">
        <v>-5.6984695538919716E-4</v>
      </c>
      <c r="G231">
        <f t="shared" si="11"/>
        <v>1.9394836011277228E-4</v>
      </c>
      <c r="J231">
        <f t="shared" si="9"/>
        <v>-0.75300661259679202</v>
      </c>
      <c r="K231">
        <f t="shared" si="10"/>
        <v>-0.1474138824585759</v>
      </c>
    </row>
    <row r="232" spans="1:11" x14ac:dyDescent="0.2">
      <c r="A232" s="1">
        <v>32947</v>
      </c>
      <c r="B232">
        <v>4.2866065924333352</v>
      </c>
      <c r="C232">
        <v>4.3551053239325963</v>
      </c>
      <c r="E232">
        <v>2.2139355699062779E-2</v>
      </c>
      <c r="F232">
        <v>5.9460780320925721E-3</v>
      </c>
      <c r="G232">
        <f t="shared" si="11"/>
        <v>-1.5728375413297191E-2</v>
      </c>
      <c r="J232">
        <f t="shared" si="9"/>
        <v>-0.82150534409605314</v>
      </c>
      <c r="K232">
        <f t="shared" si="10"/>
        <v>-0.16082367698743294</v>
      </c>
    </row>
    <row r="233" spans="1:11" x14ac:dyDescent="0.2">
      <c r="A233" s="1">
        <v>32978</v>
      </c>
      <c r="B233">
        <v>4.2432543544737342</v>
      </c>
      <c r="C233">
        <v>4.2866065924333352</v>
      </c>
      <c r="E233">
        <v>8.9405240007645048E-4</v>
      </c>
      <c r="F233">
        <v>-9.2307692307691536E-3</v>
      </c>
      <c r="G233">
        <f t="shared" si="11"/>
        <v>-1.0113416527685493E-2</v>
      </c>
      <c r="J233">
        <f t="shared" si="9"/>
        <v>-0.86485758205565411</v>
      </c>
      <c r="K233">
        <f t="shared" si="10"/>
        <v>-0.16931061668223069</v>
      </c>
    </row>
    <row r="234" spans="1:11" x14ac:dyDescent="0.2">
      <c r="A234" s="1">
        <v>33008</v>
      </c>
      <c r="B234">
        <v>4.1563926432797551</v>
      </c>
      <c r="C234">
        <v>4.2432543544737342</v>
      </c>
      <c r="E234">
        <v>4.3842561137268365E-3</v>
      </c>
      <c r="F234">
        <v>-1.6181758744687857E-2</v>
      </c>
      <c r="G234">
        <f t="shared" si="11"/>
        <v>-2.0470540754267907E-2</v>
      </c>
      <c r="J234">
        <f t="shared" si="9"/>
        <v>-0.95171929324963322</v>
      </c>
      <c r="K234">
        <f t="shared" si="10"/>
        <v>-0.18631527755757471</v>
      </c>
    </row>
    <row r="235" spans="1:11" x14ac:dyDescent="0.2">
      <c r="A235" s="1">
        <v>33039</v>
      </c>
      <c r="B235">
        <v>4.2631727866227713</v>
      </c>
      <c r="C235">
        <v>4.1563926432797551</v>
      </c>
      <c r="E235">
        <v>-5.9652049370234606E-3</v>
      </c>
      <c r="F235">
        <v>1.9604585479315428E-2</v>
      </c>
      <c r="G235">
        <f t="shared" si="11"/>
        <v>2.5690581354401942E-2</v>
      </c>
      <c r="J235">
        <f t="shared" si="9"/>
        <v>-0.844939149906617</v>
      </c>
      <c r="K235">
        <f t="shared" si="10"/>
        <v>-0.16541124399883356</v>
      </c>
    </row>
    <row r="236" spans="1:11" x14ac:dyDescent="0.2">
      <c r="A236" s="1">
        <v>33069</v>
      </c>
      <c r="B236">
        <v>4.1190195040363609</v>
      </c>
      <c r="C236">
        <v>4.2631727866227713</v>
      </c>
      <c r="E236">
        <v>5.5052869269811566E-3</v>
      </c>
      <c r="F236">
        <v>-2.8515561349193419E-2</v>
      </c>
      <c r="G236">
        <f t="shared" si="11"/>
        <v>-3.3813614836054273E-2</v>
      </c>
      <c r="J236">
        <f t="shared" si="9"/>
        <v>-0.98909243249302747</v>
      </c>
      <c r="K236">
        <f t="shared" si="10"/>
        <v>-0.19363170674075869</v>
      </c>
    </row>
    <row r="237" spans="1:11" x14ac:dyDescent="0.2">
      <c r="A237" s="1">
        <v>33100</v>
      </c>
      <c r="B237">
        <v>4.0337911878594781</v>
      </c>
      <c r="C237">
        <v>4.1190195040363609</v>
      </c>
      <c r="E237">
        <v>-2.3573872550504138E-3</v>
      </c>
      <c r="F237">
        <v>-2.2978866152297828E-2</v>
      </c>
      <c r="G237">
        <f t="shared" si="11"/>
        <v>-2.0691408742630313E-2</v>
      </c>
      <c r="J237">
        <f t="shared" si="9"/>
        <v>-1.0743207486699102</v>
      </c>
      <c r="K237">
        <f t="shared" si="10"/>
        <v>-0.2103166026936828</v>
      </c>
    </row>
    <row r="238" spans="1:11" x14ac:dyDescent="0.2">
      <c r="A238" s="1">
        <v>33131</v>
      </c>
      <c r="B238">
        <v>4.0022296162073108</v>
      </c>
      <c r="C238">
        <v>4.0337911878594781</v>
      </c>
      <c r="E238">
        <v>2.2833295771786943E-3</v>
      </c>
      <c r="F238">
        <v>-5.5793991416308586E-3</v>
      </c>
      <c r="G238">
        <f t="shared" si="11"/>
        <v>-7.8242948586824124E-3</v>
      </c>
      <c r="J238">
        <f t="shared" si="9"/>
        <v>-1.1058823203220776</v>
      </c>
      <c r="K238">
        <f t="shared" si="10"/>
        <v>-0.21649531843921355</v>
      </c>
    </row>
    <row r="239" spans="1:11" x14ac:dyDescent="0.2">
      <c r="A239" s="1">
        <v>33161</v>
      </c>
      <c r="B239">
        <v>3.8930892453670958</v>
      </c>
      <c r="C239">
        <v>4.0022296162073108</v>
      </c>
      <c r="E239">
        <v>1.3309977457751643E-3</v>
      </c>
      <c r="F239">
        <v>-2.5981873111782461E-2</v>
      </c>
      <c r="G239">
        <f t="shared" si="11"/>
        <v>-2.7269892361558523E-2</v>
      </c>
      <c r="J239">
        <f t="shared" si="9"/>
        <v>-1.2150226911622926</v>
      </c>
      <c r="K239">
        <f t="shared" si="10"/>
        <v>-0.23786140677015333</v>
      </c>
    </row>
    <row r="240" spans="1:11" x14ac:dyDescent="0.2">
      <c r="A240" s="1">
        <v>33192</v>
      </c>
      <c r="B240">
        <v>3.8385854205136645</v>
      </c>
      <c r="C240">
        <v>3.8930892453670958</v>
      </c>
      <c r="E240">
        <v>7.1887824088467944E-4</v>
      </c>
      <c r="F240">
        <v>-1.3293158454448784E-2</v>
      </c>
      <c r="G240">
        <f t="shared" si="11"/>
        <v>-1.4000147805060648E-2</v>
      </c>
      <c r="J240">
        <f t="shared" si="9"/>
        <v>-1.2695265160157239</v>
      </c>
      <c r="K240">
        <f t="shared" si="10"/>
        <v>-0.24853145972331214</v>
      </c>
    </row>
    <row r="241" spans="1:11" x14ac:dyDescent="0.2">
      <c r="A241" s="1">
        <v>33222</v>
      </c>
      <c r="B241">
        <v>3.8367081467814139</v>
      </c>
      <c r="C241">
        <v>3.8385854205136645</v>
      </c>
      <c r="E241">
        <v>-1.2180267965894442E-3</v>
      </c>
      <c r="F241">
        <v>-1.7064846416382506E-3</v>
      </c>
      <c r="G241">
        <f t="shared" si="11"/>
        <v>-4.8905352534767133E-4</v>
      </c>
      <c r="J241">
        <f t="shared" si="9"/>
        <v>-1.2714037897479744</v>
      </c>
      <c r="K241">
        <f t="shared" si="10"/>
        <v>-0.24889896806212242</v>
      </c>
    </row>
    <row r="242" spans="1:11" x14ac:dyDescent="0.2">
      <c r="A242" s="1">
        <v>33253</v>
      </c>
      <c r="B242">
        <v>3.8741834758884122</v>
      </c>
      <c r="C242">
        <v>3.8367081467814139</v>
      </c>
      <c r="E242">
        <v>1.7345481369871685E-2</v>
      </c>
      <c r="F242">
        <v>2.7170490328384922E-2</v>
      </c>
      <c r="G242">
        <f t="shared" si="11"/>
        <v>9.767573574350763E-3</v>
      </c>
      <c r="J242">
        <f t="shared" si="9"/>
        <v>-1.2339284606409762</v>
      </c>
      <c r="K242">
        <f t="shared" si="10"/>
        <v>-0.2415625334708984</v>
      </c>
    </row>
    <row r="243" spans="1:11" x14ac:dyDescent="0.2">
      <c r="A243" s="1">
        <v>33284</v>
      </c>
      <c r="B243">
        <v>3.6160270906324481</v>
      </c>
      <c r="C243">
        <v>3.8741834758884122</v>
      </c>
      <c r="E243">
        <v>2.6475843464246918E-2</v>
      </c>
      <c r="F243">
        <v>-4.1954979416659266E-2</v>
      </c>
      <c r="G243">
        <f t="shared" si="11"/>
        <v>-6.6635043709891595E-2</v>
      </c>
      <c r="J243">
        <f t="shared" si="9"/>
        <v>-1.4920848458969402</v>
      </c>
      <c r="K243">
        <f t="shared" si="10"/>
        <v>-0.29210104720428454</v>
      </c>
    </row>
    <row r="244" spans="1:11" x14ac:dyDescent="0.2">
      <c r="A244" s="1">
        <v>33312</v>
      </c>
      <c r="B244">
        <v>3.8088794629819227</v>
      </c>
      <c r="C244">
        <v>3.6160270906324481</v>
      </c>
      <c r="E244">
        <v>2.3158139675332201E-3</v>
      </c>
      <c r="F244">
        <v>5.576887913695372E-2</v>
      </c>
      <c r="G244">
        <f t="shared" si="11"/>
        <v>5.3332668012657125E-2</v>
      </c>
      <c r="J244">
        <f t="shared" si="9"/>
        <v>-1.2992324735474656</v>
      </c>
      <c r="K244">
        <f t="shared" si="10"/>
        <v>-0.25434690736832311</v>
      </c>
    </row>
    <row r="245" spans="1:11" x14ac:dyDescent="0.2">
      <c r="A245" s="1">
        <v>33343</v>
      </c>
      <c r="B245">
        <v>3.9740068686708527</v>
      </c>
      <c r="C245">
        <v>3.8088794629819227</v>
      </c>
      <c r="E245">
        <v>4.2678550805932414E-3</v>
      </c>
      <c r="F245">
        <v>4.7800484932455811E-2</v>
      </c>
      <c r="G245">
        <f t="shared" si="11"/>
        <v>4.335327680851675E-2</v>
      </c>
      <c r="J245">
        <f t="shared" si="9"/>
        <v>-1.1341050678585356</v>
      </c>
      <c r="K245">
        <f t="shared" si="10"/>
        <v>-0.22202040244033538</v>
      </c>
    </row>
    <row r="246" spans="1:11" x14ac:dyDescent="0.2">
      <c r="A246" s="1">
        <v>33373</v>
      </c>
      <c r="B246">
        <v>4.0589602786066328</v>
      </c>
      <c r="C246">
        <v>3.9740068686708527</v>
      </c>
      <c r="E246">
        <v>-1.5141196153032332E-3</v>
      </c>
      <c r="F246">
        <v>1.983471074380172E-2</v>
      </c>
      <c r="G246">
        <f t="shared" si="11"/>
        <v>2.1377268017705564E-2</v>
      </c>
      <c r="J246">
        <f t="shared" si="9"/>
        <v>-1.0491516579227556</v>
      </c>
      <c r="K246">
        <f t="shared" si="10"/>
        <v>-0.20538932407099564</v>
      </c>
    </row>
    <row r="247" spans="1:11" x14ac:dyDescent="0.2">
      <c r="A247" s="1">
        <v>33404</v>
      </c>
      <c r="B247">
        <v>4.2083369604194854</v>
      </c>
      <c r="C247">
        <v>4.0589602786066328</v>
      </c>
      <c r="E247">
        <v>-5.1887224301738755E-3</v>
      </c>
      <c r="F247">
        <v>3.1442463533225329E-2</v>
      </c>
      <c r="G247">
        <f t="shared" si="11"/>
        <v>3.6801710674569721E-2</v>
      </c>
      <c r="J247">
        <f t="shared" si="9"/>
        <v>-0.89977497610990298</v>
      </c>
      <c r="K247">
        <f t="shared" si="10"/>
        <v>-0.17614629187653208</v>
      </c>
    </row>
    <row r="248" spans="1:11" x14ac:dyDescent="0.2">
      <c r="A248" s="1">
        <v>33434</v>
      </c>
      <c r="B248">
        <v>4.3417776433843427</v>
      </c>
      <c r="C248">
        <v>4.2083369604194854</v>
      </c>
      <c r="E248">
        <v>-1.0360433730454144E-3</v>
      </c>
      <c r="F248">
        <v>3.0641106222501602E-2</v>
      </c>
      <c r="G248">
        <f t="shared" si="11"/>
        <v>3.1708649811054146E-2</v>
      </c>
      <c r="J248">
        <f t="shared" si="9"/>
        <v>-0.76633429314504564</v>
      </c>
      <c r="K248">
        <f t="shared" si="10"/>
        <v>-0.15002300315010664</v>
      </c>
    </row>
    <row r="249" spans="1:11" x14ac:dyDescent="0.2">
      <c r="A249" s="1">
        <v>33465</v>
      </c>
      <c r="B249">
        <v>4.1730226573093248</v>
      </c>
      <c r="C249">
        <v>4.3417776433843427</v>
      </c>
      <c r="E249">
        <v>-3.9068047582164755E-3</v>
      </c>
      <c r="F249">
        <v>-4.2613203232200081E-2</v>
      </c>
      <c r="G249">
        <f t="shared" si="11"/>
        <v>-3.886771731209071E-2</v>
      </c>
      <c r="J249">
        <f t="shared" si="9"/>
        <v>-0.93508927922006357</v>
      </c>
      <c r="K249">
        <f t="shared" si="10"/>
        <v>-0.1830596687854481</v>
      </c>
    </row>
    <row r="250" spans="1:11" x14ac:dyDescent="0.2">
      <c r="A250" s="1">
        <v>33496</v>
      </c>
      <c r="B250">
        <v>4.0685983640019172</v>
      </c>
      <c r="C250">
        <v>4.1730226573093248</v>
      </c>
      <c r="E250">
        <v>5.7679180986378586E-3</v>
      </c>
      <c r="F250">
        <v>-1.9428298431403812E-2</v>
      </c>
      <c r="G250">
        <f t="shared" si="11"/>
        <v>-2.5023658360565415E-2</v>
      </c>
      <c r="J250">
        <f t="shared" si="9"/>
        <v>-1.0395135725274711</v>
      </c>
      <c r="K250">
        <f t="shared" si="10"/>
        <v>-0.20350250453472818</v>
      </c>
    </row>
    <row r="251" spans="1:11" x14ac:dyDescent="0.2">
      <c r="A251" s="1">
        <v>33526</v>
      </c>
      <c r="B251">
        <v>4.0716454149185175</v>
      </c>
      <c r="C251">
        <v>4.0685983640019172</v>
      </c>
      <c r="E251">
        <v>2.5004154747347851E-3</v>
      </c>
      <c r="F251">
        <v>3.2480714575722214E-3</v>
      </c>
      <c r="G251">
        <f t="shared" si="11"/>
        <v>7.4891907334961871E-4</v>
      </c>
      <c r="J251">
        <f t="shared" si="9"/>
        <v>-1.0364665216108708</v>
      </c>
      <c r="K251">
        <f t="shared" si="10"/>
        <v>-0.20290599236849904</v>
      </c>
    </row>
    <row r="252" spans="1:11" x14ac:dyDescent="0.2">
      <c r="A252" s="1">
        <v>33557</v>
      </c>
      <c r="B252">
        <v>3.9450238538634204</v>
      </c>
      <c r="C252">
        <v>4.0716454149185175</v>
      </c>
      <c r="E252">
        <v>2.0283675973746806E-3</v>
      </c>
      <c r="F252">
        <v>-2.9138000809388998E-2</v>
      </c>
      <c r="G252">
        <f t="shared" si="11"/>
        <v>-3.1098376246407766E-2</v>
      </c>
      <c r="J252">
        <f t="shared" si="9"/>
        <v>-1.163088082665968</v>
      </c>
      <c r="K252">
        <f t="shared" si="10"/>
        <v>-0.22769432172158044</v>
      </c>
    </row>
    <row r="253" spans="1:11" x14ac:dyDescent="0.2">
      <c r="A253" s="1">
        <v>33587</v>
      </c>
      <c r="B253">
        <v>3.8145097714006631</v>
      </c>
      <c r="C253">
        <v>3.9450238538634204</v>
      </c>
      <c r="E253">
        <v>-2.6042489560997861E-3</v>
      </c>
      <c r="F253">
        <v>-3.5598165902459344E-2</v>
      </c>
      <c r="G253">
        <f t="shared" si="11"/>
        <v>-3.3083217566591605E-2</v>
      </c>
      <c r="J253">
        <f t="shared" si="9"/>
        <v>-1.2936021651287253</v>
      </c>
      <c r="K253">
        <f t="shared" si="10"/>
        <v>-0.25324467850397958</v>
      </c>
    </row>
    <row r="254" spans="1:11" x14ac:dyDescent="0.2">
      <c r="A254" s="1">
        <v>33618</v>
      </c>
      <c r="B254">
        <v>3.8131897018102752</v>
      </c>
      <c r="C254">
        <v>3.8145097714006631</v>
      </c>
      <c r="E254">
        <v>-2.943546242414441E-3</v>
      </c>
      <c r="F254">
        <v>-3.2849239280774434E-3</v>
      </c>
      <c r="G254">
        <f t="shared" si="11"/>
        <v>-3.4606533198189293E-4</v>
      </c>
      <c r="J254">
        <f t="shared" si="9"/>
        <v>-1.2949222347191132</v>
      </c>
      <c r="K254">
        <f t="shared" si="10"/>
        <v>-0.25350310463222225</v>
      </c>
    </row>
    <row r="255" spans="1:11" x14ac:dyDescent="0.2">
      <c r="A255" s="1">
        <v>33649</v>
      </c>
      <c r="B255">
        <v>3.7895543967695806</v>
      </c>
      <c r="C255">
        <v>3.8131897018102752</v>
      </c>
      <c r="E255">
        <v>-3.287852363657251E-3</v>
      </c>
      <c r="F255">
        <v>-9.453599306157856E-3</v>
      </c>
      <c r="G255">
        <f t="shared" si="11"/>
        <v>-6.1983029665358957E-3</v>
      </c>
      <c r="J255">
        <f t="shared" si="9"/>
        <v>-1.3185575397598077</v>
      </c>
      <c r="K255">
        <f t="shared" si="10"/>
        <v>-0.25813011855329016</v>
      </c>
    </row>
    <row r="256" spans="1:11" x14ac:dyDescent="0.2">
      <c r="A256" s="1">
        <v>33678</v>
      </c>
      <c r="B256">
        <v>4.0234710064624224</v>
      </c>
      <c r="C256">
        <v>3.7895543967695806</v>
      </c>
      <c r="E256">
        <v>-3.2988548883339242E-4</v>
      </c>
      <c r="F256">
        <v>6.137816303300947E-2</v>
      </c>
      <c r="G256">
        <f t="shared" si="11"/>
        <v>6.1726679498846915E-2</v>
      </c>
      <c r="J256">
        <f t="shared" si="9"/>
        <v>-1.0846409300669659</v>
      </c>
      <c r="K256">
        <f t="shared" si="10"/>
        <v>-0.21233695415138165</v>
      </c>
    </row>
    <row r="257" spans="1:11" x14ac:dyDescent="0.2">
      <c r="A257" s="1">
        <v>33709</v>
      </c>
      <c r="B257">
        <v>3.933401518070216</v>
      </c>
      <c r="C257">
        <v>4.0234710064624224</v>
      </c>
      <c r="E257">
        <v>1.1290372653298686E-3</v>
      </c>
      <c r="F257">
        <v>-2.1283616564923169E-2</v>
      </c>
      <c r="G257">
        <f t="shared" si="11"/>
        <v>-2.2386016513487594E-2</v>
      </c>
      <c r="J257">
        <f t="shared" si="9"/>
        <v>-1.1747104184591723</v>
      </c>
      <c r="K257">
        <f t="shared" si="10"/>
        <v>-0.22996959210281276</v>
      </c>
    </row>
    <row r="258" spans="1:11" x14ac:dyDescent="0.2">
      <c r="A258" s="1">
        <v>33739</v>
      </c>
      <c r="B258">
        <v>3.9402485252746011</v>
      </c>
      <c r="C258">
        <v>3.933401518070216</v>
      </c>
      <c r="E258">
        <v>-5.6041059786360314E-4</v>
      </c>
      <c r="F258">
        <v>1.1800404585300406E-3</v>
      </c>
      <c r="G258">
        <f t="shared" si="11"/>
        <v>1.7407343676789644E-3</v>
      </c>
      <c r="J258">
        <f t="shared" si="9"/>
        <v>-1.1678634112547872</v>
      </c>
      <c r="K258">
        <f t="shared" si="10"/>
        <v>-0.22862917370762836</v>
      </c>
    </row>
    <row r="259" spans="1:11" x14ac:dyDescent="0.2">
      <c r="A259" s="1">
        <v>33770</v>
      </c>
      <c r="B259">
        <v>3.8408844617081459</v>
      </c>
      <c r="C259">
        <v>3.9402485252746011</v>
      </c>
      <c r="E259">
        <v>-6.2816655004470645E-3</v>
      </c>
      <c r="F259">
        <v>-3.1318403771678716E-2</v>
      </c>
      <c r="G259">
        <f t="shared" si="11"/>
        <v>-2.5217714803796643E-2</v>
      </c>
      <c r="J259">
        <f t="shared" ref="J259:J322" si="12">B259-$B$448</f>
        <v>-1.2672274748212424</v>
      </c>
      <c r="K259">
        <f t="shared" ref="K259:K322" si="13">B259/$B$448-1</f>
        <v>-0.2480813832130383</v>
      </c>
    </row>
    <row r="260" spans="1:11" x14ac:dyDescent="0.2">
      <c r="A260" s="1">
        <v>33800</v>
      </c>
      <c r="B260">
        <v>3.6404030306807429</v>
      </c>
      <c r="C260">
        <v>3.8408844617081459</v>
      </c>
      <c r="E260">
        <v>-3.8078974249186048E-3</v>
      </c>
      <c r="F260">
        <v>-5.5796975491048117E-2</v>
      </c>
      <c r="G260">
        <f t="shared" ref="G260:G323" si="14">(B260/B259-1)</f>
        <v>-5.2196683609234018E-2</v>
      </c>
      <c r="J260">
        <f t="shared" si="12"/>
        <v>-1.4677089058486454</v>
      </c>
      <c r="K260">
        <f t="shared" si="13"/>
        <v>-0.28732904135336024</v>
      </c>
    </row>
    <row r="261" spans="1:11" x14ac:dyDescent="0.2">
      <c r="A261" s="1">
        <v>33831</v>
      </c>
      <c r="B261">
        <v>3.5807294625738399</v>
      </c>
      <c r="C261">
        <v>3.6404030306807429</v>
      </c>
      <c r="E261">
        <v>-1.77461921528832E-3</v>
      </c>
      <c r="F261">
        <v>-1.8133284241531711E-2</v>
      </c>
      <c r="G261">
        <f t="shared" si="14"/>
        <v>-1.63920224227877E-2</v>
      </c>
      <c r="J261">
        <f t="shared" si="12"/>
        <v>-1.5273824739555484</v>
      </c>
      <c r="K261">
        <f t="shared" si="13"/>
        <v>-0.29901115968756553</v>
      </c>
    </row>
    <row r="262" spans="1:11" x14ac:dyDescent="0.2">
      <c r="A262" s="1">
        <v>33862</v>
      </c>
      <c r="B262">
        <v>3.4277650988314781</v>
      </c>
      <c r="C262">
        <v>3.5807294625738399</v>
      </c>
      <c r="E262">
        <v>1.0977105472701698E-2</v>
      </c>
      <c r="F262">
        <v>-3.2248992218993133E-2</v>
      </c>
      <c r="G262">
        <f t="shared" si="14"/>
        <v>-4.2718771507638698E-2</v>
      </c>
      <c r="J262">
        <f t="shared" si="12"/>
        <v>-1.6803468376979103</v>
      </c>
      <c r="K262">
        <f t="shared" si="13"/>
        <v>-0.32895654178627709</v>
      </c>
    </row>
    <row r="263" spans="1:11" x14ac:dyDescent="0.2">
      <c r="A263" s="1">
        <v>33892</v>
      </c>
      <c r="B263">
        <v>3.7101257708549049</v>
      </c>
      <c r="C263">
        <v>3.4277650988314781</v>
      </c>
      <c r="E263">
        <v>-6.5965745684049004E-4</v>
      </c>
      <c r="F263">
        <v>8.1662307468759021E-2</v>
      </c>
      <c r="G263">
        <f t="shared" si="14"/>
        <v>8.2374568817356719E-2</v>
      </c>
      <c r="J263">
        <f t="shared" si="12"/>
        <v>-1.3979861656744834</v>
      </c>
      <c r="K263">
        <f t="shared" si="13"/>
        <v>-0.27367962625821374</v>
      </c>
    </row>
    <row r="264" spans="1:11" x14ac:dyDescent="0.2">
      <c r="A264" s="1">
        <v>33923</v>
      </c>
      <c r="B264">
        <v>4.0272253416240078</v>
      </c>
      <c r="C264">
        <v>3.7101257708549049</v>
      </c>
      <c r="E264">
        <v>-7.3065605663613642E-3</v>
      </c>
      <c r="F264">
        <v>7.755686906681003E-2</v>
      </c>
      <c r="G264">
        <f t="shared" si="14"/>
        <v>8.5468684986394816E-2</v>
      </c>
      <c r="J264">
        <f t="shared" si="12"/>
        <v>-1.0808865949053805</v>
      </c>
      <c r="K264">
        <f t="shared" si="13"/>
        <v>-0.21160197903567646</v>
      </c>
    </row>
    <row r="265" spans="1:11" x14ac:dyDescent="0.2">
      <c r="A265" s="1">
        <v>33953</v>
      </c>
      <c r="B265">
        <v>4.5260508421051382</v>
      </c>
      <c r="C265">
        <v>4.0272253416240078</v>
      </c>
      <c r="E265">
        <v>4.9987344207188533E-3</v>
      </c>
      <c r="F265">
        <v>0.12948803191489366</v>
      </c>
      <c r="G265">
        <f t="shared" si="14"/>
        <v>0.12386331982107945</v>
      </c>
      <c r="J265">
        <f t="shared" si="12"/>
        <v>-0.58206109442425014</v>
      </c>
      <c r="K265">
        <f t="shared" si="13"/>
        <v>-0.11394838281866637</v>
      </c>
    </row>
    <row r="266" spans="1:11" x14ac:dyDescent="0.2">
      <c r="A266" s="1">
        <v>33984</v>
      </c>
      <c r="B266">
        <v>4.8332898661652992</v>
      </c>
      <c r="C266">
        <v>4.5260508421051382</v>
      </c>
      <c r="E266">
        <v>2.2328589017589495E-2</v>
      </c>
      <c r="F266">
        <v>9.1611479028697707E-2</v>
      </c>
      <c r="G266">
        <f t="shared" si="14"/>
        <v>6.7882362522746043E-2</v>
      </c>
      <c r="J266">
        <f t="shared" si="12"/>
        <v>-0.27482207036408912</v>
      </c>
      <c r="K266">
        <f t="shared" si="13"/>
        <v>-5.3801105727297682E-2</v>
      </c>
    </row>
    <row r="267" spans="1:11" x14ac:dyDescent="0.2">
      <c r="A267" s="1">
        <v>34015</v>
      </c>
      <c r="B267">
        <v>4.8766712467660529</v>
      </c>
      <c r="C267">
        <v>4.8332898661652992</v>
      </c>
      <c r="E267">
        <v>-8.1480646585330163E-4</v>
      </c>
      <c r="F267">
        <v>8.1563869228176156E-3</v>
      </c>
      <c r="G267">
        <f t="shared" si="14"/>
        <v>8.9755387742080917E-3</v>
      </c>
      <c r="J267">
        <f t="shared" si="12"/>
        <v>-0.23144068976333543</v>
      </c>
      <c r="K267">
        <f t="shared" si="13"/>
        <v>-4.5308460863640265E-2</v>
      </c>
    </row>
    <row r="268" spans="1:11" x14ac:dyDescent="0.2">
      <c r="A268" s="1">
        <v>34043</v>
      </c>
      <c r="B268">
        <v>4.958650469390375</v>
      </c>
      <c r="C268">
        <v>4.8766712467660529</v>
      </c>
      <c r="E268">
        <v>6.9837941756079047E-4</v>
      </c>
      <c r="F268">
        <v>1.7518052955335595E-2</v>
      </c>
      <c r="G268">
        <f t="shared" si="14"/>
        <v>1.6810487825827058E-2</v>
      </c>
      <c r="J268">
        <f t="shared" si="12"/>
        <v>-0.14946146713901332</v>
      </c>
      <c r="K268">
        <f t="shared" si="13"/>
        <v>-2.925963036756829E-2</v>
      </c>
    </row>
    <row r="269" spans="1:11" x14ac:dyDescent="0.2">
      <c r="A269" s="1">
        <v>34074</v>
      </c>
      <c r="B269">
        <v>4.943983046146462</v>
      </c>
      <c r="C269">
        <v>4.958650469390375</v>
      </c>
      <c r="E269">
        <v>1.7846726479822106E-3</v>
      </c>
      <c r="F269">
        <v>-1.1828098304639267E-3</v>
      </c>
      <c r="G269">
        <f t="shared" si="14"/>
        <v>-2.9579465893905255E-3</v>
      </c>
      <c r="J269">
        <f t="shared" si="12"/>
        <v>-0.16412889038292633</v>
      </c>
      <c r="K269">
        <f t="shared" si="13"/>
        <v>-3.2131028533106232E-2</v>
      </c>
    </row>
    <row r="270" spans="1:11" x14ac:dyDescent="0.2">
      <c r="A270" s="1">
        <v>34104</v>
      </c>
      <c r="B270">
        <v>4.8309877040983968</v>
      </c>
      <c r="C270">
        <v>4.943983046146462</v>
      </c>
      <c r="E270">
        <v>-3.5458464985100857E-3</v>
      </c>
      <c r="F270">
        <v>-2.631578947368407E-2</v>
      </c>
      <c r="G270">
        <f t="shared" si="14"/>
        <v>-2.2855123286908974E-2</v>
      </c>
      <c r="J270">
        <f t="shared" si="12"/>
        <v>-0.27712423243099149</v>
      </c>
      <c r="K270">
        <f t="shared" si="13"/>
        <v>-5.4251793201555931E-2</v>
      </c>
    </row>
    <row r="271" spans="1:11" x14ac:dyDescent="0.2">
      <c r="A271" s="1">
        <v>34135</v>
      </c>
      <c r="B271">
        <v>4.7641089017578997</v>
      </c>
      <c r="C271">
        <v>4.8309877040983968</v>
      </c>
      <c r="E271">
        <v>-5.7081887548336985E-3</v>
      </c>
      <c r="F271">
        <v>-1.9459459459459483E-2</v>
      </c>
      <c r="G271">
        <f t="shared" si="14"/>
        <v>-1.3843711977109763E-2</v>
      </c>
      <c r="J271">
        <f t="shared" si="12"/>
        <v>-0.34400303477148864</v>
      </c>
      <c r="K271">
        <f t="shared" si="13"/>
        <v>-6.7344458979341604E-2</v>
      </c>
    </row>
    <row r="272" spans="1:11" x14ac:dyDescent="0.2">
      <c r="A272" s="1">
        <v>34165</v>
      </c>
      <c r="B272">
        <v>5.2479742934659894</v>
      </c>
      <c r="C272">
        <v>4.7641089017578997</v>
      </c>
      <c r="E272">
        <v>-1.9334049409236442E-3</v>
      </c>
      <c r="F272">
        <v>9.9434950385887566E-2</v>
      </c>
      <c r="G272">
        <f t="shared" si="14"/>
        <v>0.10156472106033276</v>
      </c>
      <c r="J272">
        <f t="shared" si="12"/>
        <v>0.1398623569366011</v>
      </c>
      <c r="K272">
        <f t="shared" si="13"/>
        <v>2.7380440889795299E-2</v>
      </c>
    </row>
    <row r="273" spans="1:11" x14ac:dyDescent="0.2">
      <c r="A273" s="1">
        <v>34196</v>
      </c>
      <c r="B273">
        <v>5.2683326228879768</v>
      </c>
      <c r="C273">
        <v>5.2479742934659894</v>
      </c>
      <c r="E273">
        <v>-1.3075956504806641E-3</v>
      </c>
      <c r="F273">
        <v>2.5697273581950508E-3</v>
      </c>
      <c r="G273">
        <f t="shared" si="14"/>
        <v>3.8792738461648213E-3</v>
      </c>
      <c r="J273">
        <f t="shared" si="12"/>
        <v>0.16022068635858844</v>
      </c>
      <c r="K273">
        <f t="shared" si="13"/>
        <v>3.1365930964200261E-2</v>
      </c>
    </row>
    <row r="274" spans="1:11" x14ac:dyDescent="0.2">
      <c r="A274" s="1">
        <v>34227</v>
      </c>
      <c r="B274">
        <v>5.1438461453687232</v>
      </c>
      <c r="C274">
        <v>5.2683326228879768</v>
      </c>
      <c r="E274">
        <v>6.5446910142448189E-3</v>
      </c>
      <c r="F274">
        <v>-1.7254313578394576E-2</v>
      </c>
      <c r="G274">
        <f t="shared" si="14"/>
        <v>-2.3629198539672491E-2</v>
      </c>
      <c r="J274">
        <f t="shared" si="12"/>
        <v>3.5734208839334869E-2</v>
      </c>
      <c r="K274">
        <f t="shared" si="13"/>
        <v>6.9955806143930932E-3</v>
      </c>
    </row>
    <row r="275" spans="1:11" x14ac:dyDescent="0.2">
      <c r="A275" s="1">
        <v>34257</v>
      </c>
      <c r="B275">
        <v>5.2270103257863223</v>
      </c>
      <c r="C275">
        <v>5.1438461453687232</v>
      </c>
      <c r="E275">
        <v>-5.7523457777874931E-4</v>
      </c>
      <c r="F275">
        <v>1.5585241730279753E-2</v>
      </c>
      <c r="G275">
        <f t="shared" si="14"/>
        <v>1.6167703711837511E-2</v>
      </c>
      <c r="J275">
        <f t="shared" si="12"/>
        <v>0.11889838925693397</v>
      </c>
      <c r="K275">
        <f t="shared" si="13"/>
        <v>2.3276386800896498E-2</v>
      </c>
    </row>
    <row r="276" spans="1:11" x14ac:dyDescent="0.2">
      <c r="A276" s="1">
        <v>34288</v>
      </c>
      <c r="B276">
        <v>5.3908601865026737</v>
      </c>
      <c r="C276">
        <v>5.2270103257863223</v>
      </c>
      <c r="E276">
        <v>-7.5708887085634835E-4</v>
      </c>
      <c r="F276">
        <v>3.0566865017225053E-2</v>
      </c>
      <c r="G276">
        <f t="shared" si="14"/>
        <v>3.1346764307702557E-2</v>
      </c>
      <c r="J276">
        <f t="shared" si="12"/>
        <v>0.2827482499732854</v>
      </c>
      <c r="K276">
        <f t="shared" si="13"/>
        <v>5.5352790519581641E-2</v>
      </c>
    </row>
    <row r="277" spans="1:11" x14ac:dyDescent="0.2">
      <c r="A277" s="1">
        <v>34318</v>
      </c>
      <c r="B277">
        <v>5.4927884937028164</v>
      </c>
      <c r="C277">
        <v>5.3908601865026737</v>
      </c>
      <c r="E277">
        <v>-3.8228735266008229E-3</v>
      </c>
      <c r="F277">
        <v>1.5012459733787065E-2</v>
      </c>
      <c r="G277">
        <f t="shared" si="14"/>
        <v>1.8907614679999574E-2</v>
      </c>
      <c r="J277">
        <f t="shared" si="12"/>
        <v>0.38467655717342808</v>
      </c>
      <c r="K277">
        <f t="shared" si="13"/>
        <v>7.5306994434187979E-2</v>
      </c>
    </row>
    <row r="278" spans="1:11" x14ac:dyDescent="0.2">
      <c r="A278" s="1">
        <v>34349</v>
      </c>
      <c r="B278">
        <v>5.3658680609739839</v>
      </c>
      <c r="C278">
        <v>5.4927884937028164</v>
      </c>
      <c r="E278">
        <v>7.3007977767103327E-4</v>
      </c>
      <c r="F278">
        <v>-2.2395209580838293E-2</v>
      </c>
      <c r="G278">
        <f t="shared" si="14"/>
        <v>-2.310673947746944E-2</v>
      </c>
      <c r="J278">
        <f t="shared" si="12"/>
        <v>0.25775612444459561</v>
      </c>
      <c r="K278">
        <f t="shared" si="13"/>
        <v>5.046015585549668E-2</v>
      </c>
    </row>
    <row r="279" spans="1:11" x14ac:dyDescent="0.2">
      <c r="A279" s="1">
        <v>34380</v>
      </c>
      <c r="B279">
        <v>5.319619515080066</v>
      </c>
      <c r="C279">
        <v>5.3658680609739839</v>
      </c>
      <c r="E279">
        <v>-4.5174106187317875E-4</v>
      </c>
      <c r="F279">
        <v>-9.0652946220751707E-3</v>
      </c>
      <c r="G279">
        <f t="shared" si="14"/>
        <v>-8.6190240550795272E-3</v>
      </c>
      <c r="J279">
        <f t="shared" si="12"/>
        <v>0.2115075785506777</v>
      </c>
      <c r="K279">
        <f t="shared" si="13"/>
        <v>4.1406214503275418E-2</v>
      </c>
    </row>
    <row r="280" spans="1:11" x14ac:dyDescent="0.2">
      <c r="A280" s="1">
        <v>34408</v>
      </c>
      <c r="B280">
        <v>5.2042215893186663</v>
      </c>
      <c r="C280">
        <v>5.319619515080066</v>
      </c>
      <c r="E280">
        <v>1.8689315680076035E-4</v>
      </c>
      <c r="F280">
        <v>-2.151069353442947E-2</v>
      </c>
      <c r="G280">
        <f t="shared" si="14"/>
        <v>-2.1692890898356465E-2</v>
      </c>
      <c r="J280">
        <f t="shared" si="12"/>
        <v>9.6109652789277966E-2</v>
      </c>
      <c r="K280">
        <f t="shared" si="13"/>
        <v>1.8815103111185616E-2</v>
      </c>
    </row>
    <row r="281" spans="1:11" x14ac:dyDescent="0.2">
      <c r="A281" s="1">
        <v>34439</v>
      </c>
      <c r="B281">
        <v>5.1744134382693403</v>
      </c>
      <c r="C281">
        <v>5.2042215893186663</v>
      </c>
      <c r="E281">
        <v>2.8413867685894711E-3</v>
      </c>
      <c r="F281">
        <v>-2.9058749210360002E-3</v>
      </c>
      <c r="G281">
        <f t="shared" si="14"/>
        <v>-5.7276867515605456E-3</v>
      </c>
      <c r="J281">
        <f t="shared" si="12"/>
        <v>6.6301501739951973E-2</v>
      </c>
      <c r="K281">
        <f t="shared" si="13"/>
        <v>1.2979649342805821E-2</v>
      </c>
    </row>
    <row r="282" spans="1:11" x14ac:dyDescent="0.2">
      <c r="A282" s="1">
        <v>34469</v>
      </c>
      <c r="B282">
        <v>5.0778000089725426</v>
      </c>
      <c r="C282">
        <v>5.1744134382693403</v>
      </c>
      <c r="E282">
        <v>1.1446436572002394E-3</v>
      </c>
      <c r="F282">
        <v>-1.7549417131272227E-2</v>
      </c>
      <c r="G282">
        <f t="shared" si="14"/>
        <v>-1.8671378012096285E-2</v>
      </c>
      <c r="J282">
        <f t="shared" si="12"/>
        <v>-3.0311927556845752E-2</v>
      </c>
      <c r="K282">
        <f t="shared" si="13"/>
        <v>-5.934076608634542E-3</v>
      </c>
    </row>
    <row r="283" spans="1:11" x14ac:dyDescent="0.2">
      <c r="A283" s="1">
        <v>34500</v>
      </c>
      <c r="B283">
        <v>5.2014654514398471</v>
      </c>
      <c r="C283">
        <v>5.0778000089725426</v>
      </c>
      <c r="E283">
        <v>-2.1239467468758821E-3</v>
      </c>
      <c r="F283">
        <v>2.2183530018701214E-2</v>
      </c>
      <c r="G283">
        <f t="shared" si="14"/>
        <v>2.4354138061519981E-2</v>
      </c>
      <c r="J283">
        <f t="shared" si="12"/>
        <v>9.3353514910458735E-2</v>
      </c>
      <c r="K283">
        <f t="shared" si="13"/>
        <v>1.8275542131891198E-2</v>
      </c>
    </row>
    <row r="284" spans="1:11" x14ac:dyDescent="0.2">
      <c r="A284" s="1">
        <v>34530</v>
      </c>
      <c r="B284">
        <v>5.1052835193818016</v>
      </c>
      <c r="C284">
        <v>5.2014654514398471</v>
      </c>
      <c r="E284">
        <v>-3.2827015180756369E-3</v>
      </c>
      <c r="F284">
        <v>-2.170210081382884E-2</v>
      </c>
      <c r="G284">
        <f t="shared" si="14"/>
        <v>-1.8491314218269217E-2</v>
      </c>
      <c r="J284">
        <f t="shared" si="12"/>
        <v>-2.8284171475867481E-3</v>
      </c>
      <c r="K284">
        <f t="shared" si="13"/>
        <v>-5.5371087844802158E-4</v>
      </c>
    </row>
    <row r="285" spans="1:11" x14ac:dyDescent="0.2">
      <c r="A285" s="1">
        <v>34561</v>
      </c>
      <c r="B285">
        <v>5.1457589831331703</v>
      </c>
      <c r="C285">
        <v>5.1052835193818016</v>
      </c>
      <c r="E285">
        <v>-3.2705908567463027E-3</v>
      </c>
      <c r="F285">
        <v>4.6430644225188278E-3</v>
      </c>
      <c r="G285">
        <f t="shared" si="14"/>
        <v>7.9281520012957074E-3</v>
      </c>
      <c r="J285">
        <f t="shared" si="12"/>
        <v>3.7647046603781931E-2</v>
      </c>
      <c r="K285">
        <f t="shared" si="13"/>
        <v>7.3700512188386025E-3</v>
      </c>
    </row>
    <row r="286" spans="1:11" x14ac:dyDescent="0.2">
      <c r="A286" s="1">
        <v>34592</v>
      </c>
      <c r="B286">
        <v>4.9612557331238545</v>
      </c>
      <c r="C286">
        <v>5.1457589831331703</v>
      </c>
      <c r="E286">
        <v>5.6512887628603625E-3</v>
      </c>
      <c r="F286">
        <v>-3.0425572886578101E-2</v>
      </c>
      <c r="G286">
        <f t="shared" si="14"/>
        <v>-3.5855400654030367E-2</v>
      </c>
      <c r="J286">
        <f t="shared" si="12"/>
        <v>-0.14685620340553385</v>
      </c>
      <c r="K286">
        <f t="shared" si="13"/>
        <v>-2.8749605574484027E-2</v>
      </c>
    </row>
    <row r="287" spans="1:11" x14ac:dyDescent="0.2">
      <c r="A287" s="1">
        <v>34622</v>
      </c>
      <c r="B287">
        <v>4.820926115141611</v>
      </c>
      <c r="C287">
        <v>4.9612557331238545</v>
      </c>
      <c r="E287">
        <v>1.0387451958036031E-3</v>
      </c>
      <c r="F287">
        <v>-2.7275736511089055E-2</v>
      </c>
      <c r="G287">
        <f t="shared" si="14"/>
        <v>-2.8285100694433463E-2</v>
      </c>
      <c r="J287">
        <f t="shared" si="12"/>
        <v>-0.28718582138777737</v>
      </c>
      <c r="K287">
        <f t="shared" si="13"/>
        <v>-5.6221520780317946E-2</v>
      </c>
    </row>
    <row r="288" spans="1:11" x14ac:dyDescent="0.2">
      <c r="A288" s="1">
        <v>34653</v>
      </c>
      <c r="B288">
        <v>4.8069776194537877</v>
      </c>
      <c r="C288">
        <v>4.820926115141611</v>
      </c>
      <c r="E288">
        <v>-1.878440859418351E-3</v>
      </c>
      <c r="F288">
        <v>-4.7641734159123983E-3</v>
      </c>
      <c r="G288">
        <f t="shared" si="14"/>
        <v>-2.8933228501498709E-3</v>
      </c>
      <c r="J288">
        <f t="shared" si="12"/>
        <v>-0.30113431707560068</v>
      </c>
      <c r="K288">
        <f t="shared" si="13"/>
        <v>-5.8952176619723962E-2</v>
      </c>
    </row>
    <row r="289" spans="1:11" x14ac:dyDescent="0.2">
      <c r="A289" s="1">
        <v>34683</v>
      </c>
      <c r="B289">
        <v>4.9536447316204404</v>
      </c>
      <c r="C289">
        <v>4.8069776194537877</v>
      </c>
      <c r="E289">
        <v>-1.8691588785045843E-3</v>
      </c>
      <c r="F289">
        <v>2.858510565547423E-2</v>
      </c>
      <c r="G289">
        <f t="shared" si="14"/>
        <v>3.0511294991907745E-2</v>
      </c>
      <c r="J289">
        <f t="shared" si="12"/>
        <v>-0.15446720490894794</v>
      </c>
      <c r="K289">
        <f t="shared" si="13"/>
        <v>-3.0239588879075741E-2</v>
      </c>
    </row>
    <row r="290" spans="1:11" x14ac:dyDescent="0.2">
      <c r="A290" s="1">
        <v>34714</v>
      </c>
      <c r="B290">
        <v>4.9779845646519192</v>
      </c>
      <c r="C290">
        <v>4.9536447316204404</v>
      </c>
      <c r="E290">
        <v>-8.5767359270416677E-4</v>
      </c>
      <c r="F290">
        <v>4.055581410810527E-3</v>
      </c>
      <c r="G290">
        <f t="shared" si="14"/>
        <v>4.9135201150198871E-3</v>
      </c>
      <c r="J290">
        <f t="shared" si="12"/>
        <v>-0.13012737187746914</v>
      </c>
      <c r="K290">
        <f t="shared" si="13"/>
        <v>-2.5474651592283237E-2</v>
      </c>
    </row>
    <row r="291" spans="1:11" x14ac:dyDescent="0.2">
      <c r="A291" s="1">
        <v>34745</v>
      </c>
      <c r="B291">
        <v>4.8840995658399144</v>
      </c>
      <c r="C291">
        <v>4.9779845646519192</v>
      </c>
      <c r="E291">
        <v>1.9126874219965728E-4</v>
      </c>
      <c r="F291">
        <v>-1.8673023440603842E-2</v>
      </c>
      <c r="G291">
        <f t="shared" si="14"/>
        <v>-1.8860042170212976E-2</v>
      </c>
      <c r="J291">
        <f t="shared" si="12"/>
        <v>-0.22401237068947388</v>
      </c>
      <c r="K291">
        <f t="shared" si="13"/>
        <v>-4.3854240759194307E-2</v>
      </c>
    </row>
    <row r="292" spans="1:11" x14ac:dyDescent="0.2">
      <c r="A292" s="1">
        <v>34773</v>
      </c>
      <c r="B292">
        <v>4.7663792352455152</v>
      </c>
      <c r="C292">
        <v>4.8840995658399144</v>
      </c>
      <c r="E292">
        <v>4.9974605968072794E-4</v>
      </c>
      <c r="F292">
        <v>-2.3616734143049878E-2</v>
      </c>
      <c r="G292">
        <f t="shared" si="14"/>
        <v>-2.4102770430347475E-2</v>
      </c>
      <c r="J292">
        <f t="shared" si="12"/>
        <v>-0.34173270128387312</v>
      </c>
      <c r="K292">
        <f t="shared" si="13"/>
        <v>-6.6900002492125688E-2</v>
      </c>
    </row>
    <row r="293" spans="1:11" x14ac:dyDescent="0.2">
      <c r="A293" s="1">
        <v>34804</v>
      </c>
      <c r="B293">
        <v>4.8275447066318709</v>
      </c>
      <c r="C293">
        <v>4.7663792352455152</v>
      </c>
      <c r="E293">
        <v>3.1707155228133388E-3</v>
      </c>
      <c r="F293">
        <v>1.6033172080165858E-2</v>
      </c>
      <c r="G293">
        <f t="shared" si="14"/>
        <v>1.283269088914718E-2</v>
      </c>
      <c r="J293">
        <f t="shared" si="12"/>
        <v>-0.28056722989751748</v>
      </c>
      <c r="K293">
        <f t="shared" si="13"/>
        <v>-5.4925818655443104E-2</v>
      </c>
    </row>
    <row r="294" spans="1:11" x14ac:dyDescent="0.2">
      <c r="A294" s="1">
        <v>34834</v>
      </c>
      <c r="B294">
        <v>4.7209597916686343</v>
      </c>
      <c r="C294">
        <v>4.8275447066318709</v>
      </c>
      <c r="E294">
        <v>-1.1434040487254826E-3</v>
      </c>
      <c r="F294">
        <v>-2.3194123248537535E-2</v>
      </c>
      <c r="G294">
        <f t="shared" si="14"/>
        <v>-2.2078493611217054E-2</v>
      </c>
      <c r="J294">
        <f t="shared" si="12"/>
        <v>-0.387152144860754</v>
      </c>
      <c r="K294">
        <f t="shared" si="13"/>
        <v>-7.5791632930385155E-2</v>
      </c>
    </row>
    <row r="295" spans="1:11" x14ac:dyDescent="0.2">
      <c r="A295" s="1">
        <v>34865</v>
      </c>
      <c r="B295">
        <v>4.7640074717436525</v>
      </c>
      <c r="C295">
        <v>4.7209597916686343</v>
      </c>
      <c r="E295">
        <v>-3.3853507480195999E-3</v>
      </c>
      <c r="F295">
        <v>5.7099087807255255E-3</v>
      </c>
      <c r="G295">
        <f t="shared" si="14"/>
        <v>9.118417011512614E-3</v>
      </c>
      <c r="J295">
        <f t="shared" si="12"/>
        <v>-0.34410446478573586</v>
      </c>
      <c r="K295">
        <f t="shared" si="13"/>
        <v>-6.7364315633915317E-2</v>
      </c>
    </row>
    <row r="296" spans="1:11" x14ac:dyDescent="0.2">
      <c r="A296" s="1">
        <v>34895</v>
      </c>
      <c r="B296">
        <v>4.7829200338303304</v>
      </c>
      <c r="C296">
        <v>4.7640074717436525</v>
      </c>
      <c r="E296">
        <v>-9.1977516607044674E-4</v>
      </c>
      <c r="F296">
        <v>3.0464584920031346E-3</v>
      </c>
      <c r="G296">
        <f t="shared" si="14"/>
        <v>3.9698850597638113E-3</v>
      </c>
      <c r="J296">
        <f t="shared" si="12"/>
        <v>-0.32519190269905796</v>
      </c>
      <c r="K296">
        <f t="shared" si="13"/>
        <v>-6.3661859164347856E-2</v>
      </c>
    </row>
    <row r="297" spans="1:11" x14ac:dyDescent="0.2">
      <c r="A297" s="1">
        <v>34926</v>
      </c>
      <c r="B297">
        <v>4.7285307040720497</v>
      </c>
      <c r="C297">
        <v>4.7829200338303304</v>
      </c>
      <c r="E297">
        <v>-3.5871235771577359E-3</v>
      </c>
      <c r="F297">
        <v>-1.4909919237937386E-2</v>
      </c>
      <c r="G297">
        <f t="shared" si="14"/>
        <v>-1.1371574137467588E-2</v>
      </c>
      <c r="J297">
        <f t="shared" si="12"/>
        <v>-0.37958123245733866</v>
      </c>
      <c r="K297">
        <f t="shared" si="13"/>
        <v>-7.430949775059903E-2</v>
      </c>
    </row>
    <row r="298" spans="1:11" x14ac:dyDescent="0.2">
      <c r="A298" s="1">
        <v>34957</v>
      </c>
      <c r="B298">
        <v>4.7436418146827677</v>
      </c>
      <c r="C298">
        <v>4.7285307040720497</v>
      </c>
      <c r="E298">
        <v>4.507964894116645E-3</v>
      </c>
      <c r="F298">
        <v>7.7079391773526851E-3</v>
      </c>
      <c r="G298">
        <f t="shared" si="14"/>
        <v>3.1957306733156887E-3</v>
      </c>
      <c r="J298">
        <f t="shared" si="12"/>
        <v>-0.36447012184662064</v>
      </c>
      <c r="K298">
        <f t="shared" si="13"/>
        <v>-7.135124021856365E-2</v>
      </c>
    </row>
    <row r="299" spans="1:11" x14ac:dyDescent="0.2">
      <c r="A299" s="1">
        <v>34987</v>
      </c>
      <c r="B299">
        <v>4.5998759242871792</v>
      </c>
      <c r="C299">
        <v>4.7436418146827677</v>
      </c>
      <c r="E299">
        <v>-1.234251772729511E-3</v>
      </c>
      <c r="F299">
        <v>-3.1499895695709546E-2</v>
      </c>
      <c r="G299">
        <f t="shared" si="14"/>
        <v>-3.0307071235985195E-2</v>
      </c>
      <c r="J299">
        <f t="shared" si="12"/>
        <v>-0.50823601224220916</v>
      </c>
      <c r="K299">
        <f t="shared" si="13"/>
        <v>-9.9495864334468886E-2</v>
      </c>
    </row>
    <row r="300" spans="1:11" x14ac:dyDescent="0.2">
      <c r="A300" s="1">
        <v>35018</v>
      </c>
      <c r="B300">
        <v>4.3905398787322261</v>
      </c>
      <c r="C300">
        <v>4.5998759242871792</v>
      </c>
      <c r="E300">
        <v>8.1525230074852573E-4</v>
      </c>
      <c r="F300">
        <v>-4.4730040206777844E-2</v>
      </c>
      <c r="G300">
        <f t="shared" si="14"/>
        <v>-4.5509063505314584E-2</v>
      </c>
      <c r="J300">
        <f t="shared" si="12"/>
        <v>-0.71757205779716227</v>
      </c>
      <c r="K300">
        <f t="shared" si="13"/>
        <v>-0.14047696423126999</v>
      </c>
    </row>
    <row r="301" spans="1:11" x14ac:dyDescent="0.2">
      <c r="A301" s="1">
        <v>35048</v>
      </c>
      <c r="B301">
        <v>4.4042153016826369</v>
      </c>
      <c r="C301">
        <v>4.3905398787322261</v>
      </c>
      <c r="E301">
        <v>-2.1286444939410121E-3</v>
      </c>
      <c r="F301">
        <v>9.7707628711019012E-4</v>
      </c>
      <c r="G301">
        <f t="shared" si="14"/>
        <v>3.1147474634394268E-3</v>
      </c>
      <c r="J301">
        <f t="shared" si="12"/>
        <v>-0.70389663484675147</v>
      </c>
      <c r="K301">
        <f t="shared" si="13"/>
        <v>-0.13779976703584162</v>
      </c>
    </row>
    <row r="302" spans="1:11" x14ac:dyDescent="0.2">
      <c r="A302" s="1">
        <v>35079</v>
      </c>
      <c r="B302">
        <v>4.3928641294459396</v>
      </c>
      <c r="C302">
        <v>4.4042153016826369</v>
      </c>
      <c r="E302">
        <v>-8.1603949153620237E-3</v>
      </c>
      <c r="F302">
        <v>-1.0662261600840939E-2</v>
      </c>
      <c r="G302">
        <f t="shared" si="14"/>
        <v>-2.5773427180910691E-3</v>
      </c>
      <c r="J302">
        <f t="shared" si="12"/>
        <v>-0.71524780708344871</v>
      </c>
      <c r="K302">
        <f t="shared" si="13"/>
        <v>-0.14002195252780825</v>
      </c>
    </row>
    <row r="303" spans="1:11" x14ac:dyDescent="0.2">
      <c r="A303" s="1">
        <v>35110</v>
      </c>
      <c r="B303">
        <v>4.6505458757447116</v>
      </c>
      <c r="C303">
        <v>4.3928641294459396</v>
      </c>
      <c r="E303">
        <v>-2.2221471496834955E-3</v>
      </c>
      <c r="F303">
        <v>5.6314511232544051E-2</v>
      </c>
      <c r="G303">
        <f t="shared" si="14"/>
        <v>5.8659166025986975E-2</v>
      </c>
      <c r="J303">
        <f t="shared" si="12"/>
        <v>-0.45756606078467676</v>
      </c>
      <c r="K303">
        <f t="shared" si="13"/>
        <v>-8.9576357462432865E-2</v>
      </c>
    </row>
    <row r="304" spans="1:11" x14ac:dyDescent="0.2">
      <c r="A304" s="1">
        <v>35139</v>
      </c>
      <c r="B304">
        <v>4.5618946907792619</v>
      </c>
      <c r="C304">
        <v>4.6505458757447116</v>
      </c>
      <c r="E304">
        <v>2.4369253068790009E-4</v>
      </c>
      <c r="F304">
        <v>-1.8824543756286727E-2</v>
      </c>
      <c r="G304">
        <f t="shared" si="14"/>
        <v>-1.9062533159347361E-2</v>
      </c>
      <c r="J304">
        <f t="shared" si="12"/>
        <v>-0.54621724575012642</v>
      </c>
      <c r="K304">
        <f t="shared" si="13"/>
        <v>-0.10693133833735902</v>
      </c>
    </row>
    <row r="305" spans="1:11" x14ac:dyDescent="0.2">
      <c r="A305" s="1">
        <v>35170</v>
      </c>
      <c r="B305">
        <v>4.4904604598921933</v>
      </c>
      <c r="C305">
        <v>4.5618946907792619</v>
      </c>
      <c r="E305">
        <v>-1.685886490824462E-3</v>
      </c>
      <c r="F305">
        <v>-1.7311072056238941E-2</v>
      </c>
      <c r="G305">
        <f t="shared" si="14"/>
        <v>-1.5658895202349865E-2</v>
      </c>
      <c r="J305">
        <f t="shared" si="12"/>
        <v>-0.617651476637195</v>
      </c>
      <c r="K305">
        <f t="shared" si="13"/>
        <v>-0.12091580691883719</v>
      </c>
    </row>
    <row r="306" spans="1:11" x14ac:dyDescent="0.2">
      <c r="A306" s="1">
        <v>35200</v>
      </c>
      <c r="B306">
        <v>4.5525290884419825</v>
      </c>
      <c r="C306">
        <v>4.4904604598921933</v>
      </c>
      <c r="E306">
        <v>-2.2141187533286644E-3</v>
      </c>
      <c r="F306">
        <v>1.1580076902441006E-2</v>
      </c>
      <c r="G306">
        <f t="shared" si="14"/>
        <v>1.3822330494650314E-2</v>
      </c>
      <c r="J306">
        <f t="shared" si="12"/>
        <v>-0.55558284808740588</v>
      </c>
      <c r="K306">
        <f t="shared" si="13"/>
        <v>-0.10876481466944643</v>
      </c>
    </row>
    <row r="307" spans="1:11" x14ac:dyDescent="0.2">
      <c r="A307" s="1">
        <v>35231</v>
      </c>
      <c r="B307">
        <v>4.5542081520633921</v>
      </c>
      <c r="C307">
        <v>4.5525290884419825</v>
      </c>
      <c r="E307">
        <v>-4.6447727616593104E-3</v>
      </c>
      <c r="F307">
        <v>-4.2725598526703878E-3</v>
      </c>
      <c r="G307">
        <f t="shared" si="14"/>
        <v>3.6881996551607621E-4</v>
      </c>
      <c r="J307">
        <f t="shared" si="12"/>
        <v>-0.5539037844659962</v>
      </c>
      <c r="K307">
        <f t="shared" si="13"/>
        <v>-0.10843610933912617</v>
      </c>
    </row>
    <row r="308" spans="1:11" x14ac:dyDescent="0.2">
      <c r="A308" s="1">
        <v>35261</v>
      </c>
      <c r="B308">
        <v>4.5156820516341867</v>
      </c>
      <c r="C308">
        <v>4.5542081520633921</v>
      </c>
      <c r="E308">
        <v>-4.5354381364138829E-3</v>
      </c>
      <c r="F308">
        <v>-1.2946659761781332E-2</v>
      </c>
      <c r="G308">
        <f t="shared" si="14"/>
        <v>-8.4594509391825445E-3</v>
      </c>
      <c r="J308">
        <f t="shared" si="12"/>
        <v>-0.59242988489520165</v>
      </c>
      <c r="K308">
        <f t="shared" si="13"/>
        <v>-0.11597825033131848</v>
      </c>
    </row>
    <row r="309" spans="1:11" x14ac:dyDescent="0.2">
      <c r="A309" s="1">
        <v>35292</v>
      </c>
      <c r="B309">
        <v>4.5319222208399026</v>
      </c>
      <c r="C309">
        <v>4.5156820516341867</v>
      </c>
      <c r="E309">
        <v>-5.6808433063098018E-3</v>
      </c>
      <c r="F309">
        <v>-2.0986358866736943E-3</v>
      </c>
      <c r="G309">
        <f t="shared" si="14"/>
        <v>3.596393417432564E-3</v>
      </c>
      <c r="J309">
        <f t="shared" si="12"/>
        <v>-0.57618971568948574</v>
      </c>
      <c r="K309">
        <f t="shared" si="13"/>
        <v>-0.11279896032994274</v>
      </c>
    </row>
    <row r="310" spans="1:11" x14ac:dyDescent="0.2">
      <c r="A310" s="1">
        <v>35323</v>
      </c>
      <c r="B310">
        <v>4.564366818096814</v>
      </c>
      <c r="C310">
        <v>4.5319222208399026</v>
      </c>
      <c r="E310">
        <v>2.4453747667143588E-3</v>
      </c>
      <c r="F310">
        <v>9.6139402133093022E-3</v>
      </c>
      <c r="G310">
        <f t="shared" si="14"/>
        <v>7.1591249090101616E-3</v>
      </c>
      <c r="J310">
        <f t="shared" si="12"/>
        <v>-0.54374511843257434</v>
      </c>
      <c r="K310">
        <f t="shared" si="13"/>
        <v>-0.10644737726754117</v>
      </c>
    </row>
    <row r="311" spans="1:11" x14ac:dyDescent="0.2">
      <c r="A311" s="1">
        <v>35353</v>
      </c>
      <c r="B311">
        <v>4.4960648771564466</v>
      </c>
      <c r="C311">
        <v>4.564366818096814</v>
      </c>
      <c r="E311">
        <v>-2.868067346758485E-3</v>
      </c>
      <c r="F311">
        <v>-1.7780092248177448E-2</v>
      </c>
      <c r="G311">
        <f t="shared" si="14"/>
        <v>-1.4964165603334911E-2</v>
      </c>
      <c r="J311">
        <f t="shared" si="12"/>
        <v>-0.61204705937294168</v>
      </c>
      <c r="K311">
        <f t="shared" si="13"/>
        <v>-0.1198186466894039</v>
      </c>
    </row>
    <row r="312" spans="1:11" x14ac:dyDescent="0.2">
      <c r="A312" s="1">
        <v>35384</v>
      </c>
      <c r="B312">
        <v>4.5060263256270279</v>
      </c>
      <c r="C312">
        <v>4.4960648771564466</v>
      </c>
      <c r="E312">
        <v>-4.1089405512463317E-3</v>
      </c>
      <c r="F312">
        <v>-1.8935090509731856E-3</v>
      </c>
      <c r="G312">
        <f t="shared" si="14"/>
        <v>2.2155926888851596E-3</v>
      </c>
      <c r="J312">
        <f t="shared" si="12"/>
        <v>-0.60208561090236046</v>
      </c>
      <c r="K312">
        <f t="shared" si="13"/>
        <v>-0.11786852331811593</v>
      </c>
    </row>
    <row r="313" spans="1:11" x14ac:dyDescent="0.2">
      <c r="A313" s="1">
        <v>35414</v>
      </c>
      <c r="B313">
        <v>4.6841549437792898</v>
      </c>
      <c r="C313">
        <v>4.5060263256270279</v>
      </c>
      <c r="E313">
        <v>-1.5287403179780057E-3</v>
      </c>
      <c r="F313">
        <v>3.7942024586431922E-2</v>
      </c>
      <c r="G313">
        <f t="shared" si="14"/>
        <v>3.9531197840366517E-2</v>
      </c>
      <c r="J313">
        <f t="shared" si="12"/>
        <v>-0.42395699275009857</v>
      </c>
      <c r="K313">
        <f t="shared" si="13"/>
        <v>-8.2996809392189674E-2</v>
      </c>
    </row>
    <row r="314" spans="1:11" x14ac:dyDescent="0.2">
      <c r="A314" s="1">
        <v>35445</v>
      </c>
      <c r="B314">
        <v>4.7484825901445618</v>
      </c>
      <c r="C314">
        <v>4.6841549437792898</v>
      </c>
      <c r="E314">
        <v>-3.4614731159809953E-3</v>
      </c>
      <c r="F314">
        <v>1.0235414534288445E-2</v>
      </c>
      <c r="G314">
        <f t="shared" si="14"/>
        <v>1.373303128042358E-2</v>
      </c>
      <c r="J314">
        <f t="shared" si="12"/>
        <v>-0.35962934638482658</v>
      </c>
      <c r="K314">
        <f t="shared" si="13"/>
        <v>-7.0403575891324399E-2</v>
      </c>
    </row>
    <row r="315" spans="1:11" x14ac:dyDescent="0.2">
      <c r="A315" s="1">
        <v>35476</v>
      </c>
      <c r="B315">
        <v>5.0693591098153084</v>
      </c>
      <c r="C315">
        <v>4.7484825901445618</v>
      </c>
      <c r="E315">
        <v>-3.6551248649259183E-3</v>
      </c>
      <c r="F315">
        <v>6.3685048487480245E-2</v>
      </c>
      <c r="G315">
        <f t="shared" si="14"/>
        <v>6.7574538513992533E-2</v>
      </c>
      <c r="J315">
        <f t="shared" si="12"/>
        <v>-3.875282671407998E-2</v>
      </c>
      <c r="K315">
        <f t="shared" si="13"/>
        <v>-7.5865265279229099E-3</v>
      </c>
    </row>
    <row r="316" spans="1:11" x14ac:dyDescent="0.2">
      <c r="A316" s="1">
        <v>35504</v>
      </c>
      <c r="B316">
        <v>5.2386300335694287</v>
      </c>
      <c r="C316">
        <v>5.0693591098153084</v>
      </c>
      <c r="E316">
        <v>1.9278872336911945E-3</v>
      </c>
      <c r="F316">
        <v>3.5378963124234497E-2</v>
      </c>
      <c r="G316">
        <f t="shared" si="14"/>
        <v>3.3390990870300952E-2</v>
      </c>
      <c r="J316">
        <f t="shared" si="12"/>
        <v>0.13051809704004036</v>
      </c>
      <c r="K316">
        <f t="shared" si="13"/>
        <v>2.5551142704346885E-2</v>
      </c>
    </row>
    <row r="317" spans="1:11" x14ac:dyDescent="0.2">
      <c r="A317" s="1">
        <v>35535</v>
      </c>
      <c r="B317">
        <v>5.2799820982803567</v>
      </c>
      <c r="C317">
        <v>5.2386300335694287</v>
      </c>
      <c r="E317">
        <v>3.9078072821423504E-3</v>
      </c>
      <c r="F317">
        <v>1.1828098304639267E-2</v>
      </c>
      <c r="G317">
        <f t="shared" si="14"/>
        <v>7.893679157707556E-3</v>
      </c>
      <c r="J317">
        <f t="shared" si="12"/>
        <v>0.17187016175096836</v>
      </c>
      <c r="K317">
        <f t="shared" si="13"/>
        <v>3.3646514384675363E-2</v>
      </c>
    </row>
    <row r="318" spans="1:11" x14ac:dyDescent="0.2">
      <c r="A318" s="1">
        <v>35565</v>
      </c>
      <c r="B318">
        <v>5.2513327448076987</v>
      </c>
      <c r="C318">
        <v>5.2799820982803567</v>
      </c>
      <c r="E318">
        <v>1.0121457489886687E-4</v>
      </c>
      <c r="F318">
        <v>-5.3253669307701257E-3</v>
      </c>
      <c r="G318">
        <f t="shared" si="14"/>
        <v>-5.4260323121150256E-3</v>
      </c>
      <c r="J318">
        <f t="shared" si="12"/>
        <v>0.14322080827831041</v>
      </c>
      <c r="K318">
        <f t="shared" si="13"/>
        <v>2.8037914998319202E-2</v>
      </c>
    </row>
    <row r="319" spans="1:11" x14ac:dyDescent="0.2">
      <c r="A319" s="1">
        <v>35596</v>
      </c>
      <c r="B319">
        <v>5.3474225620466589</v>
      </c>
      <c r="C319">
        <v>5.2513327448076987</v>
      </c>
      <c r="E319">
        <v>2.4038749288579631E-4</v>
      </c>
      <c r="F319">
        <v>1.8542700443979987E-2</v>
      </c>
      <c r="G319">
        <f t="shared" si="14"/>
        <v>1.8298177226337309E-2</v>
      </c>
      <c r="J319">
        <f t="shared" si="12"/>
        <v>0.23931062551727056</v>
      </c>
      <c r="K319">
        <f t="shared" si="13"/>
        <v>4.6849134962352768E-2</v>
      </c>
    </row>
    <row r="320" spans="1:11" x14ac:dyDescent="0.2">
      <c r="A320" s="1">
        <v>35626</v>
      </c>
      <c r="B320">
        <v>5.3118942766340922</v>
      </c>
      <c r="C320">
        <v>5.3474225620466589</v>
      </c>
      <c r="E320">
        <v>-2.9944696272432569E-3</v>
      </c>
      <c r="F320">
        <v>-9.6153846153846922E-3</v>
      </c>
      <c r="G320">
        <f t="shared" si="14"/>
        <v>-6.6440018532907263E-3</v>
      </c>
      <c r="J320">
        <f t="shared" si="12"/>
        <v>0.20378234010470386</v>
      </c>
      <c r="K320">
        <f t="shared" si="13"/>
        <v>3.9893867369547031E-2</v>
      </c>
    </row>
    <row r="321" spans="1:11" x14ac:dyDescent="0.2">
      <c r="A321" s="1">
        <v>35657</v>
      </c>
      <c r="B321">
        <v>5.4433346489822556</v>
      </c>
      <c r="C321">
        <v>5.3118942766340922</v>
      </c>
      <c r="E321">
        <v>-1.5383278100722375E-3</v>
      </c>
      <c r="F321">
        <v>2.3171521035598719E-2</v>
      </c>
      <c r="G321">
        <f t="shared" si="14"/>
        <v>2.4744538483445044E-2</v>
      </c>
      <c r="J321">
        <f t="shared" si="12"/>
        <v>0.33522271245286728</v>
      </c>
      <c r="K321">
        <f t="shared" si="13"/>
        <v>6.562556118937124E-2</v>
      </c>
    </row>
    <row r="322" spans="1:11" x14ac:dyDescent="0.2">
      <c r="A322" s="1">
        <v>35688</v>
      </c>
      <c r="B322">
        <v>5.3325290822332549</v>
      </c>
      <c r="C322">
        <v>5.4433346489822556</v>
      </c>
      <c r="E322">
        <v>7.169470879049733E-3</v>
      </c>
      <c r="F322">
        <v>-1.3347672064777383E-2</v>
      </c>
      <c r="G322">
        <f t="shared" si="14"/>
        <v>-2.0356192278150331E-2</v>
      </c>
      <c r="J322">
        <f t="shared" si="12"/>
        <v>0.22441714570386662</v>
      </c>
      <c r="K322">
        <f t="shared" si="13"/>
        <v>4.3933482369288512E-2</v>
      </c>
    </row>
    <row r="323" spans="1:11" x14ac:dyDescent="0.2">
      <c r="A323" s="1">
        <v>35718</v>
      </c>
      <c r="B323">
        <v>5.1884986827472739</v>
      </c>
      <c r="C323">
        <v>5.3325290822332549</v>
      </c>
      <c r="E323">
        <v>-1.4348570199367305E-3</v>
      </c>
      <c r="F323">
        <v>-2.8402897993203835E-2</v>
      </c>
      <c r="G323">
        <f t="shared" si="14"/>
        <v>-2.7009772898540119E-2</v>
      </c>
      <c r="J323">
        <f t="shared" ref="J323:J386" si="15">B323-$B$448</f>
        <v>8.0386746217885552E-2</v>
      </c>
      <c r="K323">
        <f t="shared" ref="K323:K386" si="16">B323/$B$448-1</f>
        <v>1.5737076089311852E-2</v>
      </c>
    </row>
    <row r="324" spans="1:11" x14ac:dyDescent="0.2">
      <c r="A324" s="1">
        <v>35749</v>
      </c>
      <c r="B324">
        <v>5.1315018436555082</v>
      </c>
      <c r="C324">
        <v>5.1884986827472739</v>
      </c>
      <c r="E324">
        <v>-1.7034068136272396E-3</v>
      </c>
      <c r="F324">
        <v>-1.2669922132770184E-2</v>
      </c>
      <c r="G324">
        <f t="shared" ref="G324:G387" si="17">(B324/B323-1)</f>
        <v>-1.0985227630738503E-2</v>
      </c>
      <c r="J324">
        <f t="shared" si="15"/>
        <v>2.338990712611988E-2</v>
      </c>
      <c r="K324">
        <f t="shared" si="16"/>
        <v>4.5789730954901575E-3</v>
      </c>
    </row>
    <row r="325" spans="1:11" x14ac:dyDescent="0.2">
      <c r="A325" s="1">
        <v>35779</v>
      </c>
      <c r="B325">
        <v>5.3560707160912413</v>
      </c>
      <c r="C325">
        <v>5.1315018436555082</v>
      </c>
      <c r="E325">
        <v>5.6424121060294485E-4</v>
      </c>
      <c r="F325">
        <v>4.4352359310252609E-2</v>
      </c>
      <c r="G325">
        <f t="shared" si="17"/>
        <v>4.376279679474071E-2</v>
      </c>
      <c r="J325">
        <f t="shared" si="15"/>
        <v>0.24795877956185297</v>
      </c>
      <c r="K325">
        <f t="shared" si="16"/>
        <v>4.8542158559337301E-2</v>
      </c>
    </row>
    <row r="326" spans="1:11" x14ac:dyDescent="0.2">
      <c r="A326" s="1">
        <v>35810</v>
      </c>
      <c r="B326">
        <v>5.5351726443850433</v>
      </c>
      <c r="C326">
        <v>5.3560707160912413</v>
      </c>
      <c r="E326">
        <v>-1.0607304145929475E-2</v>
      </c>
      <c r="F326">
        <v>2.2488736432521028E-2</v>
      </c>
      <c r="G326">
        <f t="shared" si="17"/>
        <v>3.3439052205887831E-2</v>
      </c>
      <c r="J326">
        <f t="shared" si="15"/>
        <v>0.42706070785565498</v>
      </c>
      <c r="K326">
        <f t="shared" si="16"/>
        <v>8.3604414539477201E-2</v>
      </c>
    </row>
    <row r="327" spans="1:11" x14ac:dyDescent="0.2">
      <c r="A327" s="1">
        <v>35841</v>
      </c>
      <c r="B327">
        <v>5.646351521137845</v>
      </c>
      <c r="C327">
        <v>5.5351726443850433</v>
      </c>
      <c r="E327">
        <v>-3.4502535482375807E-3</v>
      </c>
      <c r="F327">
        <v>1.6573824873255427E-2</v>
      </c>
      <c r="G327">
        <f t="shared" si="17"/>
        <v>2.0085891424828972E-2</v>
      </c>
      <c r="J327">
        <f t="shared" si="15"/>
        <v>0.53823958460845667</v>
      </c>
      <c r="K327">
        <f t="shared" si="16"/>
        <v>0.10536957515738266</v>
      </c>
    </row>
    <row r="328" spans="1:11" x14ac:dyDescent="0.2">
      <c r="A328" s="1">
        <v>35869</v>
      </c>
      <c r="B328">
        <v>5.5779644468012952</v>
      </c>
      <c r="C328">
        <v>5.646351521137845</v>
      </c>
      <c r="E328">
        <v>-6.048169348742416E-4</v>
      </c>
      <c r="F328">
        <v>-1.2707951089165115E-2</v>
      </c>
      <c r="G328">
        <f t="shared" si="17"/>
        <v>-1.2111728092120022E-2</v>
      </c>
      <c r="J328">
        <f t="shared" si="15"/>
        <v>0.46985251027190689</v>
      </c>
      <c r="K328">
        <f t="shared" si="16"/>
        <v>9.1981639421774286E-2</v>
      </c>
    </row>
    <row r="329" spans="1:11" x14ac:dyDescent="0.2">
      <c r="A329" s="1">
        <v>35900</v>
      </c>
      <c r="B329">
        <v>5.4749218228474268</v>
      </c>
      <c r="C329">
        <v>5.5779644468012952</v>
      </c>
      <c r="E329">
        <v>8.1654350719850832E-4</v>
      </c>
      <c r="F329">
        <v>-1.7673397607792629E-2</v>
      </c>
      <c r="G329">
        <f t="shared" si="17"/>
        <v>-1.8473158969838699E-2</v>
      </c>
      <c r="J329">
        <f t="shared" si="15"/>
        <v>0.36680988631803846</v>
      </c>
      <c r="K329">
        <f t="shared" si="16"/>
        <v>7.1809289004590715E-2</v>
      </c>
    </row>
    <row r="330" spans="1:11" x14ac:dyDescent="0.2">
      <c r="A330" s="1">
        <v>35930</v>
      </c>
      <c r="B330">
        <v>5.2890359035098733</v>
      </c>
      <c r="C330">
        <v>5.4749218228474268</v>
      </c>
      <c r="E330">
        <v>6.5889102452110215E-4</v>
      </c>
      <c r="F330">
        <v>-3.3316404266125033E-2</v>
      </c>
      <c r="G330">
        <f t="shared" si="17"/>
        <v>-3.395225089093179E-2</v>
      </c>
      <c r="J330">
        <f t="shared" si="15"/>
        <v>0.18092396698048496</v>
      </c>
      <c r="K330">
        <f t="shared" si="16"/>
        <v>3.5418951117075714E-2</v>
      </c>
    </row>
    <row r="331" spans="1:11" x14ac:dyDescent="0.2">
      <c r="A331" s="1">
        <v>35961</v>
      </c>
      <c r="B331">
        <v>5.563607778047909</v>
      </c>
      <c r="C331">
        <v>5.2890359035098733</v>
      </c>
      <c r="E331">
        <v>-4.235259951131165E-3</v>
      </c>
      <c r="F331">
        <v>4.7467689397919566E-2</v>
      </c>
      <c r="G331">
        <f t="shared" si="17"/>
        <v>5.1913407196919614E-2</v>
      </c>
      <c r="J331">
        <f t="shared" si="15"/>
        <v>0.45549584151852063</v>
      </c>
      <c r="K331">
        <f t="shared" si="16"/>
        <v>8.9171076745823807E-2</v>
      </c>
    </row>
    <row r="332" spans="1:11" x14ac:dyDescent="0.2">
      <c r="A332" s="1">
        <v>35991</v>
      </c>
      <c r="B332">
        <v>5.6490922949000488</v>
      </c>
      <c r="C332">
        <v>5.563607778047909</v>
      </c>
      <c r="E332">
        <v>-3.2804353698496769E-3</v>
      </c>
      <c r="F332">
        <v>1.2037617554858882E-2</v>
      </c>
      <c r="G332">
        <f t="shared" si="17"/>
        <v>1.5364943084131832E-2</v>
      </c>
      <c r="J332">
        <f t="shared" si="15"/>
        <v>0.5409803583706605</v>
      </c>
      <c r="K332">
        <f t="shared" si="16"/>
        <v>0.105906128348906</v>
      </c>
    </row>
    <row r="333" spans="1:11" x14ac:dyDescent="0.2">
      <c r="A333" s="1">
        <v>36022</v>
      </c>
      <c r="B333">
        <v>5.6942898810868359</v>
      </c>
      <c r="C333">
        <v>5.6490922949000488</v>
      </c>
      <c r="E333">
        <v>-6.223072831417098E-3</v>
      </c>
      <c r="F333">
        <v>1.7346053772768766E-3</v>
      </c>
      <c r="G333">
        <f t="shared" si="17"/>
        <v>8.0008581604500417E-3</v>
      </c>
      <c r="J333">
        <f t="shared" si="15"/>
        <v>0.58617794455744754</v>
      </c>
      <c r="K333">
        <f t="shared" si="16"/>
        <v>0.11475432642059813</v>
      </c>
    </row>
    <row r="334" spans="1:11" x14ac:dyDescent="0.2">
      <c r="A334" s="1">
        <v>36053</v>
      </c>
      <c r="B334">
        <v>5.5669153393187294</v>
      </c>
      <c r="C334">
        <v>5.6942898810868359</v>
      </c>
      <c r="E334">
        <v>3.0208237511475389E-3</v>
      </c>
      <c r="F334">
        <v>-1.9418676561533843E-2</v>
      </c>
      <c r="G334">
        <f t="shared" si="17"/>
        <v>-2.2368819366076154E-2</v>
      </c>
      <c r="J334">
        <f t="shared" si="15"/>
        <v>0.45880340278934106</v>
      </c>
      <c r="K334">
        <f t="shared" si="16"/>
        <v>8.9818588255343945E-2</v>
      </c>
    </row>
    <row r="335" spans="1:11" x14ac:dyDescent="0.2">
      <c r="A335" s="1">
        <v>36083</v>
      </c>
      <c r="B335">
        <v>5.5706372526804513</v>
      </c>
      <c r="C335">
        <v>5.5669153393187294</v>
      </c>
      <c r="E335">
        <v>2.5202501027887791E-5</v>
      </c>
      <c r="F335">
        <v>6.9374369323926821E-4</v>
      </c>
      <c r="G335">
        <f t="shared" si="17"/>
        <v>6.6857732422009875E-4</v>
      </c>
      <c r="J335">
        <f t="shared" si="15"/>
        <v>0.46252531615106296</v>
      </c>
      <c r="K335">
        <f t="shared" si="16"/>
        <v>9.0547216250965068E-2</v>
      </c>
    </row>
    <row r="336" spans="1:11" x14ac:dyDescent="0.2">
      <c r="A336" s="1">
        <v>36114</v>
      </c>
      <c r="B336">
        <v>5.6201098116584127</v>
      </c>
      <c r="C336">
        <v>5.5706372526804513</v>
      </c>
      <c r="E336">
        <v>-2.5308766956874118E-3</v>
      </c>
      <c r="F336">
        <v>6.3275981597024078E-3</v>
      </c>
      <c r="G336">
        <f t="shared" si="17"/>
        <v>8.8809514484462504E-3</v>
      </c>
      <c r="J336">
        <f t="shared" si="15"/>
        <v>0.51199787512902439</v>
      </c>
      <c r="K336">
        <f t="shared" si="16"/>
        <v>0.10023231313072833</v>
      </c>
    </row>
    <row r="337" spans="1:11" x14ac:dyDescent="0.2">
      <c r="A337" s="1">
        <v>36144</v>
      </c>
      <c r="B337">
        <v>5.6735308289751671</v>
      </c>
      <c r="C337">
        <v>5.6201098116584127</v>
      </c>
      <c r="E337">
        <v>-1.6238709022632358E-3</v>
      </c>
      <c r="F337">
        <v>7.8660270300738855E-3</v>
      </c>
      <c r="G337">
        <f t="shared" si="17"/>
        <v>9.5053333666073048E-3</v>
      </c>
      <c r="J337">
        <f t="shared" si="15"/>
        <v>0.56541889244577881</v>
      </c>
      <c r="K337">
        <f t="shared" si="16"/>
        <v>0.11069038804774944</v>
      </c>
    </row>
    <row r="338" spans="1:11" x14ac:dyDescent="0.2">
      <c r="A338" s="1">
        <v>36175</v>
      </c>
      <c r="B338">
        <v>5.5997972108135823</v>
      </c>
      <c r="C338">
        <v>5.6735308289751671</v>
      </c>
      <c r="E338">
        <v>-1.6942122991314701E-3</v>
      </c>
      <c r="F338">
        <v>-1.466476107624437E-2</v>
      </c>
      <c r="G338">
        <f t="shared" si="17"/>
        <v>-1.2996072531239578E-2</v>
      </c>
      <c r="J338">
        <f t="shared" si="15"/>
        <v>0.49168527428419395</v>
      </c>
      <c r="K338">
        <f t="shared" si="16"/>
        <v>9.6255775204930227E-2</v>
      </c>
    </row>
    <row r="339" spans="1:11" x14ac:dyDescent="0.2">
      <c r="A339" s="1">
        <v>36206</v>
      </c>
      <c r="B339">
        <v>5.5754778818127422</v>
      </c>
      <c r="C339">
        <v>5.5997972108135823</v>
      </c>
      <c r="E339">
        <v>-1.1498337188123875E-3</v>
      </c>
      <c r="F339">
        <v>-5.4865359147379111E-3</v>
      </c>
      <c r="G339">
        <f t="shared" si="17"/>
        <v>-4.3428945880179537E-3</v>
      </c>
      <c r="J339">
        <f t="shared" si="15"/>
        <v>0.46736594528335385</v>
      </c>
      <c r="K339">
        <f t="shared" si="16"/>
        <v>9.1494851931709364E-2</v>
      </c>
    </row>
    <row r="340" spans="1:11" x14ac:dyDescent="0.2">
      <c r="A340" s="1">
        <v>36234</v>
      </c>
      <c r="B340">
        <v>5.7318729532736912</v>
      </c>
      <c r="C340">
        <v>5.5754778818127422</v>
      </c>
      <c r="E340">
        <v>7.2042736134170227E-4</v>
      </c>
      <c r="F340">
        <v>2.8788839568801627E-2</v>
      </c>
      <c r="G340">
        <f t="shared" si="17"/>
        <v>2.8050523161630814E-2</v>
      </c>
      <c r="J340">
        <f t="shared" si="15"/>
        <v>0.62376101674430284</v>
      </c>
      <c r="K340">
        <f t="shared" si="16"/>
        <v>0.1221118535566208</v>
      </c>
    </row>
    <row r="341" spans="1:11" x14ac:dyDescent="0.2">
      <c r="A341" s="1">
        <v>36265</v>
      </c>
      <c r="B341">
        <v>5.8720666449130139</v>
      </c>
      <c r="C341">
        <v>5.7318729532736912</v>
      </c>
      <c r="E341">
        <v>-5.079717860613453E-3</v>
      </c>
      <c r="F341">
        <v>1.9292406311637089E-2</v>
      </c>
      <c r="G341">
        <f t="shared" si="17"/>
        <v>2.4458618113517794E-2</v>
      </c>
      <c r="J341">
        <f t="shared" si="15"/>
        <v>0.76395470838362556</v>
      </c>
      <c r="K341">
        <f t="shared" si="16"/>
        <v>0.1495571588634137</v>
      </c>
    </row>
    <row r="342" spans="1:11" x14ac:dyDescent="0.2">
      <c r="A342" s="1">
        <v>36295</v>
      </c>
      <c r="B342">
        <v>5.875587221944004</v>
      </c>
      <c r="C342">
        <v>5.8720666449130139</v>
      </c>
      <c r="E342">
        <v>1.8181818181819409E-3</v>
      </c>
      <c r="F342">
        <v>2.4188184072082564E-3</v>
      </c>
      <c r="G342">
        <f t="shared" si="17"/>
        <v>5.9954650447302527E-4</v>
      </c>
      <c r="J342">
        <f t="shared" si="15"/>
        <v>0.76747528541461563</v>
      </c>
      <c r="K342">
        <f t="shared" si="16"/>
        <v>0.15024637183970224</v>
      </c>
    </row>
    <row r="343" spans="1:11" x14ac:dyDescent="0.2">
      <c r="A343" s="1">
        <v>36326</v>
      </c>
      <c r="B343">
        <v>6.0114623081489764</v>
      </c>
      <c r="C343">
        <v>5.875587221944004</v>
      </c>
      <c r="E343">
        <v>1.5124016938898865E-3</v>
      </c>
      <c r="F343">
        <v>2.4672739337636473E-2</v>
      </c>
      <c r="G343">
        <f t="shared" si="17"/>
        <v>2.3125362805867189E-2</v>
      </c>
      <c r="J343">
        <f t="shared" si="15"/>
        <v>0.90335037161958809</v>
      </c>
      <c r="K343">
        <f t="shared" si="16"/>
        <v>0.17684623650462772</v>
      </c>
    </row>
    <row r="344" spans="1:11" x14ac:dyDescent="0.2">
      <c r="A344" s="1">
        <v>36356</v>
      </c>
      <c r="B344">
        <v>6.1112776344792801</v>
      </c>
      <c r="C344">
        <v>6.0114623081489764</v>
      </c>
      <c r="E344">
        <v>-7.4378126191596561E-3</v>
      </c>
      <c r="F344">
        <v>9.0662898857882812E-3</v>
      </c>
      <c r="G344">
        <f t="shared" si="17"/>
        <v>1.6604167374549839E-2</v>
      </c>
      <c r="J344">
        <f t="shared" si="15"/>
        <v>1.0031656979498917</v>
      </c>
      <c r="K344">
        <f t="shared" si="16"/>
        <v>0.19638678838965973</v>
      </c>
    </row>
    <row r="345" spans="1:11" x14ac:dyDescent="0.2">
      <c r="A345" s="1">
        <v>36387</v>
      </c>
      <c r="B345">
        <v>5.8666573885578472</v>
      </c>
      <c r="C345">
        <v>6.1112776344792801</v>
      </c>
      <c r="E345">
        <v>-2.0661157024792765E-3</v>
      </c>
      <c r="F345">
        <v>-4.2007001166861069E-2</v>
      </c>
      <c r="G345">
        <f t="shared" si="17"/>
        <v>-4.0027676789106681E-2</v>
      </c>
      <c r="J345">
        <f t="shared" si="15"/>
        <v>0.75854545202845891</v>
      </c>
      <c r="K345">
        <f t="shared" si="16"/>
        <v>0.14849820470924113</v>
      </c>
    </row>
    <row r="346" spans="1:11" x14ac:dyDescent="0.2">
      <c r="A346" s="1">
        <v>36418</v>
      </c>
      <c r="B346">
        <v>5.8925407473649472</v>
      </c>
      <c r="C346">
        <v>5.8666573885578472</v>
      </c>
      <c r="E346">
        <v>1.9232172453691465E-3</v>
      </c>
      <c r="F346">
        <v>6.3337393422655541E-3</v>
      </c>
      <c r="G346">
        <f t="shared" si="17"/>
        <v>4.411943137770713E-3</v>
      </c>
      <c r="J346">
        <f t="shared" si="15"/>
        <v>0.78442881083555882</v>
      </c>
      <c r="K346">
        <f t="shared" si="16"/>
        <v>0.15356531348225011</v>
      </c>
    </row>
    <row r="347" spans="1:11" x14ac:dyDescent="0.2">
      <c r="A347" s="1">
        <v>36448</v>
      </c>
      <c r="B347">
        <v>5.839575497200026</v>
      </c>
      <c r="C347">
        <v>5.8925407473649472</v>
      </c>
      <c r="E347">
        <v>-9.4686438059943256E-4</v>
      </c>
      <c r="F347">
        <v>-9.9249576373759973E-3</v>
      </c>
      <c r="G347">
        <f t="shared" si="17"/>
        <v>-8.9885250583301435E-3</v>
      </c>
      <c r="J347">
        <f t="shared" si="15"/>
        <v>0.73146356067063767</v>
      </c>
      <c r="K347">
        <f t="shared" si="16"/>
        <v>0.14319646275559439</v>
      </c>
    </row>
    <row r="348" spans="1:11" x14ac:dyDescent="0.2">
      <c r="A348" s="1">
        <v>36479</v>
      </c>
      <c r="B348">
        <v>5.9395403308308881</v>
      </c>
      <c r="C348">
        <v>5.839575497200026</v>
      </c>
      <c r="E348">
        <v>-2.7078527730417523E-3</v>
      </c>
      <c r="F348">
        <v>1.4364303178484139E-2</v>
      </c>
      <c r="G348">
        <f t="shared" si="17"/>
        <v>1.711851035726708E-2</v>
      </c>
      <c r="J348">
        <f t="shared" si="15"/>
        <v>0.83142839430149973</v>
      </c>
      <c r="K348">
        <f t="shared" si="16"/>
        <v>0.16276628324366715</v>
      </c>
    </row>
    <row r="349" spans="1:11" x14ac:dyDescent="0.2">
      <c r="A349" s="1">
        <v>36509</v>
      </c>
      <c r="B349">
        <v>6.0033217149279636</v>
      </c>
      <c r="C349">
        <v>5.9395403308308881</v>
      </c>
      <c r="E349">
        <v>2.3129525341916146E-3</v>
      </c>
      <c r="F349">
        <v>1.3076227779451832E-2</v>
      </c>
      <c r="G349">
        <f t="shared" si="17"/>
        <v>1.0738437748456731E-2</v>
      </c>
      <c r="J349">
        <f t="shared" si="15"/>
        <v>0.8952097783985753</v>
      </c>
      <c r="K349">
        <f t="shared" si="16"/>
        <v>0.17525257659228366</v>
      </c>
    </row>
    <row r="350" spans="1:11" x14ac:dyDescent="0.2">
      <c r="A350" s="1">
        <v>36540</v>
      </c>
      <c r="B350">
        <v>6.1027676949601748</v>
      </c>
      <c r="C350">
        <v>6.0033217149279636</v>
      </c>
      <c r="E350">
        <v>-1.12977739539456E-2</v>
      </c>
      <c r="F350">
        <v>5.115393766357279E-3</v>
      </c>
      <c r="G350">
        <f t="shared" si="17"/>
        <v>1.6565159215926606E-2</v>
      </c>
      <c r="J350">
        <f t="shared" si="15"/>
        <v>0.99465575843078646</v>
      </c>
      <c r="K350">
        <f t="shared" si="16"/>
        <v>0.19472082264246282</v>
      </c>
    </row>
    <row r="351" spans="1:11" x14ac:dyDescent="0.2">
      <c r="A351" s="1">
        <v>36571</v>
      </c>
      <c r="B351">
        <v>6.2094427887371513</v>
      </c>
      <c r="C351">
        <v>6.1027676949601748</v>
      </c>
      <c r="E351">
        <v>-1.3677701733194603E-3</v>
      </c>
      <c r="F351">
        <v>1.6096579476861272E-2</v>
      </c>
      <c r="G351">
        <f t="shared" si="17"/>
        <v>1.7479789352800035E-2</v>
      </c>
      <c r="J351">
        <f t="shared" si="15"/>
        <v>1.1013308522077629</v>
      </c>
      <c r="K351">
        <f t="shared" si="16"/>
        <v>0.21560429095765699</v>
      </c>
    </row>
    <row r="352" spans="1:11" x14ac:dyDescent="0.2">
      <c r="A352" s="1">
        <v>36600</v>
      </c>
      <c r="B352">
        <v>6.3276792186536488</v>
      </c>
      <c r="C352">
        <v>6.2094427887371513</v>
      </c>
      <c r="E352">
        <v>-3.2807267920846872E-3</v>
      </c>
      <c r="F352">
        <v>1.5725101921956863E-2</v>
      </c>
      <c r="G352">
        <f t="shared" si="17"/>
        <v>1.9041391303412647E-2</v>
      </c>
      <c r="J352">
        <f t="shared" si="15"/>
        <v>1.2195672821242605</v>
      </c>
      <c r="K352">
        <f t="shared" si="16"/>
        <v>0.23875108793188904</v>
      </c>
    </row>
    <row r="353" spans="1:11" x14ac:dyDescent="0.2">
      <c r="A353" s="1">
        <v>36631</v>
      </c>
      <c r="B353">
        <v>6.2597882477593147</v>
      </c>
      <c r="C353">
        <v>6.3276792186536488</v>
      </c>
      <c r="E353">
        <v>-1.9078398245181427E-3</v>
      </c>
      <c r="F353">
        <v>-1.2614678899082743E-2</v>
      </c>
      <c r="G353">
        <f t="shared" si="17"/>
        <v>-1.0729205534660391E-2</v>
      </c>
      <c r="J353">
        <f t="shared" si="15"/>
        <v>1.1516763112299264</v>
      </c>
      <c r="K353">
        <f t="shared" si="16"/>
        <v>0.22546027290318382</v>
      </c>
    </row>
    <row r="354" spans="1:11" x14ac:dyDescent="0.2">
      <c r="A354" s="1">
        <v>36661</v>
      </c>
      <c r="B354">
        <v>6.5608299320648484</v>
      </c>
      <c r="C354">
        <v>6.2597882477593147</v>
      </c>
      <c r="E354">
        <v>3.7086445163336812E-3</v>
      </c>
      <c r="F354">
        <v>5.1974448315911692E-2</v>
      </c>
      <c r="G354">
        <f t="shared" si="17"/>
        <v>4.8091352676872257E-2</v>
      </c>
      <c r="J354">
        <f t="shared" si="15"/>
        <v>1.4527179955354601</v>
      </c>
      <c r="K354">
        <f t="shared" si="16"/>
        <v>0.28439431507886703</v>
      </c>
    </row>
    <row r="355" spans="1:11" x14ac:dyDescent="0.2">
      <c r="A355" s="1">
        <v>36692</v>
      </c>
      <c r="B355">
        <v>6.367540294357398</v>
      </c>
      <c r="C355">
        <v>6.5608299320648484</v>
      </c>
      <c r="E355">
        <v>-5.2197209681209555E-3</v>
      </c>
      <c r="F355">
        <v>-3.4501794093292903E-2</v>
      </c>
      <c r="G355">
        <f t="shared" si="17"/>
        <v>-2.9461156547098244E-2</v>
      </c>
      <c r="J355">
        <f t="shared" si="15"/>
        <v>1.2594283578280097</v>
      </c>
      <c r="K355">
        <f t="shared" si="16"/>
        <v>0.24655457309412543</v>
      </c>
    </row>
    <row r="356" spans="1:11" x14ac:dyDescent="0.2">
      <c r="A356" s="1">
        <v>36722</v>
      </c>
      <c r="B356">
        <v>6.5133337838607783</v>
      </c>
      <c r="C356">
        <v>6.367540294357398</v>
      </c>
      <c r="E356">
        <v>-6.6904940107814781E-3</v>
      </c>
      <c r="F356">
        <v>1.6066323613493472E-2</v>
      </c>
      <c r="G356">
        <f t="shared" si="17"/>
        <v>2.2896359153404156E-2</v>
      </c>
      <c r="J356">
        <f t="shared" si="15"/>
        <v>1.40522184733139</v>
      </c>
      <c r="K356">
        <f t="shared" si="16"/>
        <v>0.27509613430400703</v>
      </c>
    </row>
    <row r="357" spans="1:11" x14ac:dyDescent="0.2">
      <c r="A357" s="1">
        <v>36753</v>
      </c>
      <c r="B357">
        <v>6.7398720154359539</v>
      </c>
      <c r="C357">
        <v>6.5133337838607783</v>
      </c>
      <c r="E357">
        <v>7.0217674791872575E-4</v>
      </c>
      <c r="F357">
        <v>3.5507287153227152E-2</v>
      </c>
      <c r="G357">
        <f t="shared" si="17"/>
        <v>3.4780688214767874E-2</v>
      </c>
      <c r="J357">
        <f t="shared" si="15"/>
        <v>1.6317600789065656</v>
      </c>
      <c r="K357">
        <f t="shared" si="16"/>
        <v>0.31944485539509038</v>
      </c>
    </row>
    <row r="358" spans="1:11" x14ac:dyDescent="0.2">
      <c r="A358" s="1">
        <v>36784</v>
      </c>
      <c r="B358">
        <v>7.0626052658692888</v>
      </c>
      <c r="C358">
        <v>6.7398720154359539</v>
      </c>
      <c r="E358">
        <v>1.0347865785160781E-3</v>
      </c>
      <c r="F358">
        <v>4.8962069340289016E-2</v>
      </c>
      <c r="G358">
        <f t="shared" si="17"/>
        <v>4.7884180841148982E-2</v>
      </c>
      <c r="J358">
        <f t="shared" si="15"/>
        <v>1.9544933293399005</v>
      </c>
      <c r="K358">
        <f t="shared" si="16"/>
        <v>0.3826253914607527</v>
      </c>
    </row>
    <row r="359" spans="1:11" x14ac:dyDescent="0.2">
      <c r="A359" s="1">
        <v>36814</v>
      </c>
      <c r="B359">
        <v>7.2496690886339561</v>
      </c>
      <c r="C359">
        <v>7.0626052658692888</v>
      </c>
      <c r="E359">
        <v>1.1988460613390206E-3</v>
      </c>
      <c r="F359">
        <v>2.7715899083044171E-2</v>
      </c>
      <c r="G359">
        <f t="shared" si="17"/>
        <v>2.6486518178875373E-2</v>
      </c>
      <c r="J359">
        <f t="shared" si="15"/>
        <v>2.1415571521045678</v>
      </c>
      <c r="K359">
        <f t="shared" si="16"/>
        <v>0.4192463240262525</v>
      </c>
    </row>
    <row r="360" spans="1:11" x14ac:dyDescent="0.2">
      <c r="A360" s="1">
        <v>36845</v>
      </c>
      <c r="B360">
        <v>7.2887180170009733</v>
      </c>
      <c r="C360">
        <v>7.2496690886339561</v>
      </c>
      <c r="E360">
        <v>-3.941514532861401E-4</v>
      </c>
      <c r="F360">
        <v>4.9904224216150705E-3</v>
      </c>
      <c r="G360">
        <f t="shared" si="17"/>
        <v>5.3863049319364809E-3</v>
      </c>
      <c r="J360">
        <f t="shared" si="15"/>
        <v>2.180606080471585</v>
      </c>
      <c r="K360">
        <f t="shared" si="16"/>
        <v>0.42689081750098801</v>
      </c>
    </row>
    <row r="361" spans="1:11" x14ac:dyDescent="0.2">
      <c r="A361" s="1">
        <v>36875</v>
      </c>
      <c r="B361">
        <v>7.1180138385810752</v>
      </c>
      <c r="C361">
        <v>7.2887180170009733</v>
      </c>
      <c r="E361">
        <v>-3.5346742708330936E-6</v>
      </c>
      <c r="F361">
        <v>-2.3423784922505964E-2</v>
      </c>
      <c r="G361">
        <f t="shared" si="17"/>
        <v>-2.342032961375784E-2</v>
      </c>
      <c r="J361">
        <f t="shared" si="15"/>
        <v>2.0099019020516868</v>
      </c>
      <c r="K361">
        <f t="shared" si="16"/>
        <v>0.39347256423227028</v>
      </c>
    </row>
    <row r="362" spans="1:11" x14ac:dyDescent="0.2">
      <c r="A362" s="1">
        <v>36906</v>
      </c>
      <c r="B362">
        <v>6.9653957497469454</v>
      </c>
      <c r="C362">
        <v>7.1180138385810752</v>
      </c>
      <c r="E362">
        <v>-9.9116151678760867E-3</v>
      </c>
      <c r="F362">
        <v>-3.1073446327683607E-2</v>
      </c>
      <c r="G362">
        <f t="shared" si="17"/>
        <v>-2.1441105945440686E-2</v>
      </c>
      <c r="J362">
        <f t="shared" si="15"/>
        <v>1.8572838132175571</v>
      </c>
      <c r="K362">
        <f t="shared" si="16"/>
        <v>0.36359497135050134</v>
      </c>
    </row>
    <row r="363" spans="1:11" x14ac:dyDescent="0.2">
      <c r="A363" s="1">
        <v>36937</v>
      </c>
      <c r="B363">
        <v>7.114826111715586</v>
      </c>
      <c r="C363">
        <v>6.9653957497469454</v>
      </c>
      <c r="E363">
        <v>-2.4567404943143245E-4</v>
      </c>
      <c r="F363">
        <v>2.1203286509409169E-2</v>
      </c>
      <c r="G363">
        <f t="shared" si="17"/>
        <v>2.1453247932692099E-2</v>
      </c>
      <c r="J363">
        <f t="shared" si="15"/>
        <v>2.0067141751861977</v>
      </c>
      <c r="K363">
        <f t="shared" si="16"/>
        <v>0.39284851235065577</v>
      </c>
    </row>
    <row r="364" spans="1:11" x14ac:dyDescent="0.2">
      <c r="A364" s="1">
        <v>36965</v>
      </c>
      <c r="B364">
        <v>7.1685986936775166</v>
      </c>
      <c r="C364">
        <v>7.114826111715586</v>
      </c>
      <c r="E364">
        <v>5.3889665451689606E-3</v>
      </c>
      <c r="F364">
        <v>1.2976901116013462E-2</v>
      </c>
      <c r="G364">
        <f t="shared" si="17"/>
        <v>7.5578209667537255E-3</v>
      </c>
      <c r="J364">
        <f t="shared" si="15"/>
        <v>2.0604867571481282</v>
      </c>
      <c r="K364">
        <f t="shared" si="16"/>
        <v>0.40337541204081129</v>
      </c>
    </row>
    <row r="365" spans="1:11" x14ac:dyDescent="0.2">
      <c r="A365" s="1">
        <v>36996</v>
      </c>
      <c r="B365">
        <v>7.4400184724967025</v>
      </c>
      <c r="C365">
        <v>7.1685986936775166</v>
      </c>
      <c r="E365">
        <v>4.7641553293471528E-3</v>
      </c>
      <c r="F365">
        <v>4.2787599282603228E-2</v>
      </c>
      <c r="G365">
        <f t="shared" si="17"/>
        <v>3.7862320157295182E-2</v>
      </c>
      <c r="J365">
        <f t="shared" si="15"/>
        <v>2.3319065359673141</v>
      </c>
      <c r="K365">
        <f t="shared" si="16"/>
        <v>0.45651046119237648</v>
      </c>
    </row>
    <row r="366" spans="1:11" x14ac:dyDescent="0.2">
      <c r="A366" s="1">
        <v>37026</v>
      </c>
      <c r="B366">
        <v>7.5100988436642311</v>
      </c>
      <c r="C366">
        <v>7.4400184724967025</v>
      </c>
      <c r="E366">
        <v>1.8743414755573173E-3</v>
      </c>
      <c r="F366">
        <v>1.1302211302211207E-2</v>
      </c>
      <c r="G366">
        <f t="shared" si="17"/>
        <v>9.4193813397900339E-3</v>
      </c>
      <c r="J366">
        <f t="shared" si="15"/>
        <v>2.4019869071348428</v>
      </c>
      <c r="K366">
        <f t="shared" si="16"/>
        <v>0.47022988865174087</v>
      </c>
    </row>
    <row r="367" spans="1:11" x14ac:dyDescent="0.2">
      <c r="A367" s="1">
        <v>37057</v>
      </c>
      <c r="B367">
        <v>8.007196695677063</v>
      </c>
      <c r="C367">
        <v>7.5100988436642311</v>
      </c>
      <c r="E367">
        <v>-3.2969439214783902E-3</v>
      </c>
      <c r="F367">
        <v>6.268221574344035E-2</v>
      </c>
      <c r="G367">
        <f t="shared" si="17"/>
        <v>6.6190587149488778E-2</v>
      </c>
      <c r="J367">
        <f t="shared" si="15"/>
        <v>2.8990847591476747</v>
      </c>
      <c r="K367">
        <f t="shared" si="16"/>
        <v>0.56754526822632712</v>
      </c>
    </row>
    <row r="368" spans="1:11" x14ac:dyDescent="0.2">
      <c r="A368" s="1">
        <v>37087</v>
      </c>
      <c r="B368">
        <v>7.9555869548954092</v>
      </c>
      <c r="C368">
        <v>8.007196695677063</v>
      </c>
      <c r="E368">
        <v>-2.2502790052671973E-3</v>
      </c>
      <c r="F368">
        <v>-8.6877000457248332E-3</v>
      </c>
      <c r="G368">
        <f t="shared" si="17"/>
        <v>-6.4454193824808881E-3</v>
      </c>
      <c r="J368">
        <f t="shared" si="15"/>
        <v>2.8474750183660209</v>
      </c>
      <c r="K368">
        <f t="shared" si="16"/>
        <v>0.55744178157158486</v>
      </c>
    </row>
    <row r="369" spans="1:11" x14ac:dyDescent="0.2">
      <c r="A369" s="1">
        <v>37118</v>
      </c>
      <c r="B369">
        <v>7.5317046160753041</v>
      </c>
      <c r="C369">
        <v>7.9555869548954092</v>
      </c>
      <c r="E369">
        <v>2.4425989252565561E-3</v>
      </c>
      <c r="F369">
        <v>-5.0968634686346936E-2</v>
      </c>
      <c r="G369">
        <f t="shared" si="17"/>
        <v>-5.3281089280191041E-2</v>
      </c>
      <c r="J369">
        <f t="shared" si="15"/>
        <v>2.4235926795459157</v>
      </c>
      <c r="K369">
        <f t="shared" si="16"/>
        <v>0.47445958695896961</v>
      </c>
    </row>
    <row r="370" spans="1:11" x14ac:dyDescent="0.2">
      <c r="A370" s="1">
        <v>37149</v>
      </c>
      <c r="B370">
        <v>7.6740813444440379</v>
      </c>
      <c r="C370">
        <v>7.5317046160753041</v>
      </c>
      <c r="E370">
        <v>4.5998037447321227E-3</v>
      </c>
      <c r="F370">
        <v>2.3572296476306098E-2</v>
      </c>
      <c r="G370">
        <f t="shared" si="17"/>
        <v>1.8903652708956775E-2</v>
      </c>
      <c r="J370">
        <f t="shared" si="15"/>
        <v>2.5659694079146496</v>
      </c>
      <c r="K370">
        <f t="shared" si="16"/>
        <v>0.50233225892423361</v>
      </c>
    </row>
    <row r="371" spans="1:11" x14ac:dyDescent="0.2">
      <c r="A371" s="1">
        <v>37179</v>
      </c>
      <c r="B371">
        <v>7.7126757530259473</v>
      </c>
      <c r="C371">
        <v>7.6740813444440379</v>
      </c>
      <c r="E371">
        <v>1.9245233863196543E-4</v>
      </c>
      <c r="F371">
        <v>5.2231718898387847E-3</v>
      </c>
      <c r="G371">
        <f t="shared" si="17"/>
        <v>5.0291894038694274E-3</v>
      </c>
      <c r="J371">
        <f t="shared" si="15"/>
        <v>2.604563816496559</v>
      </c>
      <c r="K371">
        <f t="shared" si="16"/>
        <v>0.50988777240190664</v>
      </c>
    </row>
    <row r="372" spans="1:11" x14ac:dyDescent="0.2">
      <c r="A372" s="1">
        <v>37210</v>
      </c>
      <c r="B372">
        <v>7.6775340703759216</v>
      </c>
      <c r="C372">
        <v>7.7126757530259473</v>
      </c>
      <c r="E372">
        <v>2.2287103416516185E-3</v>
      </c>
      <c r="F372">
        <v>-2.3334907888522549E-3</v>
      </c>
      <c r="G372">
        <f t="shared" si="17"/>
        <v>-4.55635421160272E-3</v>
      </c>
      <c r="J372">
        <f t="shared" si="15"/>
        <v>2.5694221338465333</v>
      </c>
      <c r="K372">
        <f t="shared" si="16"/>
        <v>0.50300818889107579</v>
      </c>
    </row>
    <row r="373" spans="1:11" x14ac:dyDescent="0.2">
      <c r="A373" s="1">
        <v>37240</v>
      </c>
      <c r="B373">
        <v>7.5995837043559034</v>
      </c>
      <c r="C373">
        <v>7.6775340703759216</v>
      </c>
      <c r="E373">
        <v>4.8522996408838504E-3</v>
      </c>
      <c r="F373">
        <v>-5.3312879368957455E-3</v>
      </c>
      <c r="G373">
        <f t="shared" si="17"/>
        <v>-1.0153047229160883E-2</v>
      </c>
      <c r="J373">
        <f t="shared" si="15"/>
        <v>2.491471767826515</v>
      </c>
      <c r="K373">
        <f t="shared" si="16"/>
        <v>0.48774807576344914</v>
      </c>
    </row>
    <row r="374" spans="1:11" x14ac:dyDescent="0.2">
      <c r="A374" s="1">
        <v>37271</v>
      </c>
      <c r="B374">
        <v>7.4809933194786051</v>
      </c>
      <c r="C374">
        <v>7.5995837043559034</v>
      </c>
      <c r="E374">
        <v>-4.4657714747573518E-3</v>
      </c>
      <c r="F374">
        <v>-1.9992383853769891E-2</v>
      </c>
      <c r="G374">
        <f t="shared" si="17"/>
        <v>-1.560485277757051E-2</v>
      </c>
      <c r="J374">
        <f t="shared" si="15"/>
        <v>2.3728813829492168</v>
      </c>
      <c r="K374">
        <f t="shared" si="16"/>
        <v>0.46453198607104662</v>
      </c>
    </row>
    <row r="375" spans="1:11" x14ac:dyDescent="0.2">
      <c r="A375" s="1">
        <v>37302</v>
      </c>
      <c r="B375">
        <v>7.7228379307454054</v>
      </c>
      <c r="C375">
        <v>7.4809933194786051</v>
      </c>
      <c r="E375">
        <v>-2.438041834268212E-3</v>
      </c>
      <c r="F375">
        <v>2.9823197979405469E-2</v>
      </c>
      <c r="G375">
        <f t="shared" si="17"/>
        <v>3.2327874245937194E-2</v>
      </c>
      <c r="J375">
        <f t="shared" si="15"/>
        <v>2.614725994216017</v>
      </c>
      <c r="K375">
        <f t="shared" si="16"/>
        <v>0.51187719194590398</v>
      </c>
    </row>
    <row r="376" spans="1:11" x14ac:dyDescent="0.2">
      <c r="A376" s="1">
        <v>37330</v>
      </c>
      <c r="B376">
        <v>7.5277340806994522</v>
      </c>
      <c r="C376">
        <v>7.7228379307454054</v>
      </c>
      <c r="E376">
        <v>3.7745774590014491E-3</v>
      </c>
      <c r="F376">
        <v>-2.1601735685312762E-2</v>
      </c>
      <c r="G376">
        <f t="shared" si="17"/>
        <v>-2.5263232479504016E-2</v>
      </c>
      <c r="J376">
        <f t="shared" si="15"/>
        <v>2.4196221441700638</v>
      </c>
      <c r="K376">
        <f t="shared" si="16"/>
        <v>0.47368228696531478</v>
      </c>
    </row>
    <row r="377" spans="1:11" x14ac:dyDescent="0.2">
      <c r="A377" s="1">
        <v>37361</v>
      </c>
      <c r="B377">
        <v>7.5263341450549541</v>
      </c>
      <c r="C377">
        <v>7.5277340806994522</v>
      </c>
      <c r="E377">
        <v>-1.4617287785827493E-3</v>
      </c>
      <c r="F377">
        <v>-1.6390281527187689E-3</v>
      </c>
      <c r="G377">
        <f t="shared" si="17"/>
        <v>-1.8597039022505424E-4</v>
      </c>
      <c r="J377">
        <f t="shared" si="15"/>
        <v>2.4182222085255658</v>
      </c>
      <c r="K377">
        <f t="shared" si="16"/>
        <v>0.47340822569534025</v>
      </c>
    </row>
    <row r="378" spans="1:11" x14ac:dyDescent="0.2">
      <c r="A378" s="1">
        <v>37391</v>
      </c>
      <c r="B378">
        <v>7.4243204609002307</v>
      </c>
      <c r="C378">
        <v>7.5263341450549541</v>
      </c>
      <c r="E378">
        <v>2.5800286669852568E-3</v>
      </c>
      <c r="F378">
        <v>-1.1009174311926717E-2</v>
      </c>
      <c r="G378">
        <f t="shared" si="17"/>
        <v>-1.355423267006417E-2</v>
      </c>
      <c r="J378">
        <f t="shared" si="15"/>
        <v>2.3162085243708423</v>
      </c>
      <c r="K378">
        <f t="shared" si="16"/>
        <v>0.453437307786279</v>
      </c>
    </row>
    <row r="379" spans="1:11" x14ac:dyDescent="0.2">
      <c r="A379" s="1">
        <v>37422</v>
      </c>
      <c r="B379">
        <v>7.072547703386574</v>
      </c>
      <c r="C379">
        <v>7.4243204609002307</v>
      </c>
      <c r="E379">
        <v>-2.3875150999922434E-3</v>
      </c>
      <c r="F379">
        <v>-4.9653354164632346E-2</v>
      </c>
      <c r="G379">
        <f t="shared" si="17"/>
        <v>-4.7381138700336001E-2</v>
      </c>
      <c r="J379">
        <f t="shared" si="15"/>
        <v>1.9644357668571857</v>
      </c>
      <c r="K379">
        <f t="shared" si="16"/>
        <v>0.3845717931138144</v>
      </c>
    </row>
    <row r="380" spans="1:11" x14ac:dyDescent="0.2">
      <c r="A380" s="1">
        <v>37452</v>
      </c>
      <c r="B380">
        <v>6.8586982730448627</v>
      </c>
      <c r="C380">
        <v>7.072547703386574</v>
      </c>
      <c r="E380">
        <v>-4.5839302587166175E-3</v>
      </c>
      <c r="F380">
        <v>-3.4677626509118986E-2</v>
      </c>
      <c r="G380">
        <f t="shared" si="17"/>
        <v>-3.0236548314734324E-2</v>
      </c>
      <c r="J380">
        <f t="shared" si="15"/>
        <v>1.7505863365154744</v>
      </c>
      <c r="K380">
        <f t="shared" si="16"/>
        <v>0.34270712119611013</v>
      </c>
    </row>
    <row r="381" spans="1:11" x14ac:dyDescent="0.2">
      <c r="A381" s="1">
        <v>37483</v>
      </c>
      <c r="B381">
        <v>6.9944808495253925</v>
      </c>
      <c r="C381">
        <v>6.8586982730448627</v>
      </c>
      <c r="E381">
        <v>-2.1975065192543219E-3</v>
      </c>
      <c r="F381">
        <v>1.756253326237367E-2</v>
      </c>
      <c r="G381">
        <f t="shared" si="17"/>
        <v>1.9797135123171161E-2</v>
      </c>
      <c r="J381">
        <f t="shared" si="15"/>
        <v>1.8863689129960042</v>
      </c>
      <c r="K381">
        <f t="shared" si="16"/>
        <v>0.36928887550527367</v>
      </c>
    </row>
    <row r="382" spans="1:11" x14ac:dyDescent="0.2">
      <c r="A382" s="1">
        <v>37514</v>
      </c>
      <c r="B382">
        <v>6.8573629360975978</v>
      </c>
      <c r="C382">
        <v>6.9944808495253925</v>
      </c>
      <c r="E382">
        <v>5.6561257341083415E-3</v>
      </c>
      <c r="F382">
        <v>-1.4069037656903816E-2</v>
      </c>
      <c r="G382">
        <f t="shared" si="17"/>
        <v>-1.960372990900372E-2</v>
      </c>
      <c r="J382">
        <f t="shared" si="15"/>
        <v>1.7492509995682095</v>
      </c>
      <c r="K382">
        <f t="shared" si="16"/>
        <v>0.34244570622246506</v>
      </c>
    </row>
    <row r="383" spans="1:11" x14ac:dyDescent="0.2">
      <c r="A383" s="1">
        <v>37544</v>
      </c>
      <c r="B383">
        <v>6.7407569909439555</v>
      </c>
      <c r="C383">
        <v>6.8573629360975978</v>
      </c>
      <c r="E383">
        <v>1.3274542286387803E-3</v>
      </c>
      <c r="F383">
        <v>-1.5702084770038649E-2</v>
      </c>
      <c r="G383">
        <f t="shared" si="17"/>
        <v>-1.7004487911791988E-2</v>
      </c>
      <c r="J383">
        <f t="shared" si="15"/>
        <v>1.6326450544145672</v>
      </c>
      <c r="K383">
        <f t="shared" si="16"/>
        <v>0.31961810443876804</v>
      </c>
    </row>
    <row r="384" spans="1:11" x14ac:dyDescent="0.2">
      <c r="A384" s="1">
        <v>37575</v>
      </c>
      <c r="B384">
        <v>6.5340068863330396</v>
      </c>
      <c r="C384">
        <v>6.7407569909439555</v>
      </c>
      <c r="E384">
        <v>-2.4623543896202804E-3</v>
      </c>
      <c r="F384">
        <v>-3.3058474804634752E-2</v>
      </c>
      <c r="G384">
        <f t="shared" si="17"/>
        <v>-3.0671644874407988E-2</v>
      </c>
      <c r="J384">
        <f t="shared" si="15"/>
        <v>1.4258949498036513</v>
      </c>
      <c r="K384">
        <f t="shared" si="16"/>
        <v>0.27914324656958267</v>
      </c>
    </row>
    <row r="385" spans="1:11" x14ac:dyDescent="0.2">
      <c r="A385" s="1">
        <v>37605</v>
      </c>
      <c r="B385">
        <v>6.5559200217561768</v>
      </c>
      <c r="C385">
        <v>6.5340068863330396</v>
      </c>
      <c r="E385">
        <v>3.2284912186175685E-3</v>
      </c>
      <c r="F385">
        <v>6.5991884781735344E-3</v>
      </c>
      <c r="G385">
        <f t="shared" si="17"/>
        <v>3.3537055905117352E-3</v>
      </c>
      <c r="J385">
        <f t="shared" si="15"/>
        <v>1.4478080852267885</v>
      </c>
      <c r="K385">
        <f t="shared" si="16"/>
        <v>0.28343311642666835</v>
      </c>
    </row>
    <row r="386" spans="1:11" x14ac:dyDescent="0.2">
      <c r="A386" s="1">
        <v>37636</v>
      </c>
      <c r="B386">
        <v>6.3040190592934229</v>
      </c>
      <c r="C386">
        <v>6.5559200217561768</v>
      </c>
      <c r="E386">
        <v>-5.8223364637477459E-4</v>
      </c>
      <c r="F386">
        <v>-3.8981173864894636E-2</v>
      </c>
      <c r="G386">
        <f t="shared" si="17"/>
        <v>-3.8423434335197348E-2</v>
      </c>
      <c r="J386">
        <f t="shared" si="15"/>
        <v>1.1959071227640345</v>
      </c>
      <c r="K386">
        <f t="shared" si="16"/>
        <v>0.23411920835403066</v>
      </c>
    </row>
    <row r="387" spans="1:11" x14ac:dyDescent="0.2">
      <c r="A387" s="1">
        <v>37667</v>
      </c>
      <c r="B387">
        <v>6.1999795865241989</v>
      </c>
      <c r="C387">
        <v>6.3040190592934229</v>
      </c>
      <c r="E387">
        <v>1.2064009932852837E-3</v>
      </c>
      <c r="F387">
        <v>-1.5326112007375103E-2</v>
      </c>
      <c r="G387">
        <f t="shared" si="17"/>
        <v>-1.6503673575645084E-2</v>
      </c>
      <c r="J387">
        <f t="shared" ref="J387:J444" si="18">B387-$B$448</f>
        <v>1.0918676499948106</v>
      </c>
      <c r="K387">
        <f t="shared" ref="K387:K444" si="19">B387/$B$448-1</f>
        <v>0.21375170778592212</v>
      </c>
    </row>
    <row r="388" spans="1:11" x14ac:dyDescent="0.2">
      <c r="A388" s="1">
        <v>37695</v>
      </c>
      <c r="B388">
        <v>6.0794799128316965</v>
      </c>
      <c r="C388">
        <v>6.1999795865241989</v>
      </c>
      <c r="E388">
        <v>-1.4324288928124762E-3</v>
      </c>
      <c r="F388">
        <v>-2.0830895260386062E-2</v>
      </c>
      <c r="G388">
        <f t="shared" ref="G388:G444" si="20">(B388/B387-1)</f>
        <v>-1.9435495232018374E-2</v>
      </c>
      <c r="J388">
        <f t="shared" si="18"/>
        <v>0.9713679763023082</v>
      </c>
      <c r="K388">
        <f t="shared" si="19"/>
        <v>0.19016184225639465</v>
      </c>
    </row>
    <row r="389" spans="1:11" x14ac:dyDescent="0.2">
      <c r="A389" s="1">
        <v>37726</v>
      </c>
      <c r="B389">
        <v>6.1625140611147753</v>
      </c>
      <c r="C389">
        <v>6.0794799128316965</v>
      </c>
      <c r="E389">
        <v>-7.380642733513243E-4</v>
      </c>
      <c r="F389">
        <v>1.2907852276801579E-2</v>
      </c>
      <c r="G389">
        <f t="shared" si="20"/>
        <v>1.3658100606241286E-2</v>
      </c>
      <c r="J389">
        <f t="shared" si="18"/>
        <v>1.054402124585387</v>
      </c>
      <c r="K389">
        <f t="shared" si="19"/>
        <v>0.20641719243564216</v>
      </c>
    </row>
    <row r="390" spans="1:11" x14ac:dyDescent="0.2">
      <c r="A390" s="1">
        <v>37756</v>
      </c>
      <c r="B390">
        <v>5.7978374434005628</v>
      </c>
      <c r="C390">
        <v>6.1625140611147753</v>
      </c>
      <c r="E390">
        <v>-1.8523231226452719E-4</v>
      </c>
      <c r="F390">
        <v>-5.9351032448377472E-2</v>
      </c>
      <c r="G390">
        <f t="shared" si="20"/>
        <v>-5.9176598073066966E-2</v>
      </c>
      <c r="J390">
        <f t="shared" si="18"/>
        <v>0.68972550687117451</v>
      </c>
      <c r="K390">
        <f t="shared" si="19"/>
        <v>0.13502552713044014</v>
      </c>
    </row>
    <row r="391" spans="1:11" x14ac:dyDescent="0.2">
      <c r="A391" s="1">
        <v>37787</v>
      </c>
      <c r="B391">
        <v>5.6933336947252684</v>
      </c>
      <c r="C391">
        <v>5.7978374434005628</v>
      </c>
      <c r="E391">
        <v>-3.7473381065434852E-3</v>
      </c>
      <c r="F391">
        <v>-2.170095333667843E-2</v>
      </c>
      <c r="G391">
        <f t="shared" si="20"/>
        <v>-1.8024608260489683E-2</v>
      </c>
      <c r="J391">
        <f t="shared" si="18"/>
        <v>0.58522175819588007</v>
      </c>
      <c r="K391">
        <f t="shared" si="19"/>
        <v>0.11456713663825813</v>
      </c>
    </row>
    <row r="392" spans="1:11" x14ac:dyDescent="0.2">
      <c r="A392" s="1">
        <v>37817</v>
      </c>
      <c r="B392">
        <v>5.8868905164003458</v>
      </c>
      <c r="C392">
        <v>5.6933336947252684</v>
      </c>
      <c r="E392">
        <v>-4.4117117710976705E-3</v>
      </c>
      <c r="F392">
        <v>2.9439671752788943E-2</v>
      </c>
      <c r="G392">
        <f t="shared" si="20"/>
        <v>3.3997097667822107E-2</v>
      </c>
      <c r="J392">
        <f t="shared" si="18"/>
        <v>0.77877857987095744</v>
      </c>
      <c r="K392">
        <f t="shared" si="19"/>
        <v>0.15245918443989392</v>
      </c>
    </row>
    <row r="393" spans="1:11" x14ac:dyDescent="0.2">
      <c r="A393" s="1">
        <v>37848</v>
      </c>
      <c r="B393">
        <v>5.9874684049619296</v>
      </c>
      <c r="C393">
        <v>5.8868905164003458</v>
      </c>
      <c r="E393">
        <v>-4.0280171835714862E-3</v>
      </c>
      <c r="F393">
        <v>1.3003512443015897E-2</v>
      </c>
      <c r="G393">
        <f t="shared" si="20"/>
        <v>1.7085061847401883E-2</v>
      </c>
      <c r="J393">
        <f t="shared" si="18"/>
        <v>0.87935646843254123</v>
      </c>
      <c r="K393">
        <f t="shared" si="19"/>
        <v>0.17214902088265593</v>
      </c>
    </row>
    <row r="394" spans="1:11" x14ac:dyDescent="0.2">
      <c r="A394" s="1">
        <v>37879</v>
      </c>
      <c r="B394">
        <v>5.9844137201052137</v>
      </c>
      <c r="C394">
        <v>5.9874684049619296</v>
      </c>
      <c r="E394">
        <v>4.4594810376432648E-3</v>
      </c>
      <c r="F394">
        <v>3.9345874830936101E-3</v>
      </c>
      <c r="G394">
        <f t="shared" si="20"/>
        <v>-5.1017970369315879E-4</v>
      </c>
      <c r="J394">
        <f t="shared" si="18"/>
        <v>0.87630178357582533</v>
      </c>
      <c r="K394">
        <f t="shared" si="19"/>
        <v>0.17155101424249763</v>
      </c>
    </row>
    <row r="395" spans="1:11" x14ac:dyDescent="0.2">
      <c r="A395" s="1">
        <v>37909</v>
      </c>
      <c r="B395">
        <v>5.5865703163738596</v>
      </c>
      <c r="C395">
        <v>5.9844137201052137</v>
      </c>
      <c r="E395">
        <v>1.6788756425489826E-3</v>
      </c>
      <c r="F395">
        <v>-6.4911206368646557E-2</v>
      </c>
      <c r="G395">
        <f t="shared" si="20"/>
        <v>-6.6479929753980871E-2</v>
      </c>
      <c r="J395">
        <f t="shared" si="18"/>
        <v>0.47845837984447126</v>
      </c>
      <c r="K395">
        <f t="shared" si="19"/>
        <v>9.3666385112451289E-2</v>
      </c>
    </row>
    <row r="396" spans="1:11" x14ac:dyDescent="0.2">
      <c r="A396" s="1">
        <v>37940</v>
      </c>
      <c r="B396">
        <v>5.6944860982983618</v>
      </c>
      <c r="C396">
        <v>5.5865703163738596</v>
      </c>
      <c r="E396">
        <v>6.4255735738627529E-4</v>
      </c>
      <c r="F396">
        <v>1.997380484610356E-2</v>
      </c>
      <c r="G396">
        <f t="shared" si="20"/>
        <v>1.9317000559038622E-2</v>
      </c>
      <c r="J396">
        <f t="shared" si="18"/>
        <v>0.5863741617689735</v>
      </c>
      <c r="K396">
        <f t="shared" si="19"/>
        <v>0.11479273928507028</v>
      </c>
    </row>
    <row r="397" spans="1:11" x14ac:dyDescent="0.2">
      <c r="A397" s="1">
        <v>37970</v>
      </c>
      <c r="B397">
        <v>5.3605843905515584</v>
      </c>
      <c r="C397">
        <v>5.6944860982983618</v>
      </c>
      <c r="E397">
        <v>1.8708261113460356E-3</v>
      </c>
      <c r="F397">
        <v>-5.6873194221508827E-2</v>
      </c>
      <c r="G397">
        <f t="shared" si="20"/>
        <v>-5.8635968546236428E-2</v>
      </c>
      <c r="J397">
        <f t="shared" si="18"/>
        <v>0.25247245402217011</v>
      </c>
      <c r="K397">
        <f t="shared" si="19"/>
        <v>4.9425787288778222E-2</v>
      </c>
    </row>
    <row r="398" spans="1:11" x14ac:dyDescent="0.2">
      <c r="A398" s="1">
        <v>38001</v>
      </c>
      <c r="B398">
        <v>5.2064862933537706</v>
      </c>
      <c r="C398">
        <v>5.3605843905515584</v>
      </c>
      <c r="E398">
        <v>-6.8262536235625948E-3</v>
      </c>
      <c r="F398">
        <v>-3.5345696157721318E-2</v>
      </c>
      <c r="G398">
        <f t="shared" si="20"/>
        <v>-2.8746510822476257E-2</v>
      </c>
      <c r="J398">
        <f t="shared" si="18"/>
        <v>9.8374356824382225E-2</v>
      </c>
      <c r="K398">
        <f t="shared" si="19"/>
        <v>1.9258457537095541E-2</v>
      </c>
    </row>
    <row r="399" spans="1:11" x14ac:dyDescent="0.2">
      <c r="A399" s="1">
        <v>38032</v>
      </c>
      <c r="B399">
        <v>5.3142774541190061</v>
      </c>
      <c r="C399">
        <v>5.2064862933537706</v>
      </c>
      <c r="E399">
        <v>-8.020877428026485E-3</v>
      </c>
      <c r="F399">
        <v>1.2561750176429243E-2</v>
      </c>
      <c r="G399">
        <f t="shared" si="20"/>
        <v>2.070324489336195E-2</v>
      </c>
      <c r="J399">
        <f t="shared" si="18"/>
        <v>0.20616551758961776</v>
      </c>
      <c r="K399">
        <f t="shared" si="19"/>
        <v>4.0360414993116489E-2</v>
      </c>
    </row>
    <row r="400" spans="1:11" x14ac:dyDescent="0.2">
      <c r="A400" s="1">
        <v>38061</v>
      </c>
      <c r="B400">
        <v>5.5477638801870173</v>
      </c>
      <c r="C400">
        <v>5.3142774541190061</v>
      </c>
      <c r="E400">
        <v>1.0489688156258836E-3</v>
      </c>
      <c r="F400">
        <v>4.502369668246442E-2</v>
      </c>
      <c r="G400">
        <f t="shared" si="20"/>
        <v>4.3935686099159099E-2</v>
      </c>
      <c r="J400">
        <f t="shared" si="18"/>
        <v>0.43965194365762894</v>
      </c>
      <c r="K400">
        <f t="shared" si="19"/>
        <v>8.6069363616244843E-2</v>
      </c>
    </row>
    <row r="401" spans="1:11" x14ac:dyDescent="0.2">
      <c r="A401" s="1">
        <v>38092</v>
      </c>
      <c r="B401">
        <v>5.6272696159662603</v>
      </c>
      <c r="C401">
        <v>5.5477638801870173</v>
      </c>
      <c r="E401">
        <v>-3.4897640908491123E-3</v>
      </c>
      <c r="F401">
        <v>1.0804321728691502E-2</v>
      </c>
      <c r="G401">
        <f t="shared" si="20"/>
        <v>1.4331131875165992E-2</v>
      </c>
      <c r="J401">
        <f t="shared" si="18"/>
        <v>0.51915767943687197</v>
      </c>
      <c r="K401">
        <f t="shared" si="19"/>
        <v>0.10163396689180693</v>
      </c>
    </row>
    <row r="402" spans="1:11" x14ac:dyDescent="0.2">
      <c r="A402" s="1">
        <v>38122</v>
      </c>
      <c r="B402">
        <v>5.7740046176930697</v>
      </c>
      <c r="C402">
        <v>5.6272696159662603</v>
      </c>
      <c r="E402">
        <v>-2.9744382927134883E-3</v>
      </c>
      <c r="F402">
        <v>2.304038004750586E-2</v>
      </c>
      <c r="G402">
        <f t="shared" si="20"/>
        <v>2.607570131533743E-2</v>
      </c>
      <c r="J402">
        <f t="shared" si="18"/>
        <v>0.66589268116368139</v>
      </c>
      <c r="K402">
        <f t="shared" si="19"/>
        <v>0.13035984517130794</v>
      </c>
    </row>
    <row r="403" spans="1:11" x14ac:dyDescent="0.2">
      <c r="A403" s="1">
        <v>38153</v>
      </c>
      <c r="B403">
        <v>5.6721539528347424</v>
      </c>
      <c r="C403">
        <v>5.7740046176930697</v>
      </c>
      <c r="E403">
        <v>-8.018743696802888E-3</v>
      </c>
      <c r="F403">
        <v>-2.5488223305729751E-2</v>
      </c>
      <c r="G403">
        <f t="shared" si="20"/>
        <v>-1.7639519120963287E-2</v>
      </c>
      <c r="J403">
        <f t="shared" si="18"/>
        <v>0.56404201630535411</v>
      </c>
      <c r="K403">
        <f t="shared" si="19"/>
        <v>0.11042084106883965</v>
      </c>
    </row>
    <row r="404" spans="1:11" x14ac:dyDescent="0.2">
      <c r="A404" s="1">
        <v>38183</v>
      </c>
      <c r="B404">
        <v>5.5747244103572537</v>
      </c>
      <c r="C404">
        <v>5.6721539528347424</v>
      </c>
      <c r="E404">
        <v>3.1871595823362853E-4</v>
      </c>
      <c r="F404">
        <v>-1.6863004632693523E-2</v>
      </c>
      <c r="G404">
        <f t="shared" si="20"/>
        <v>-1.7176815595563499E-2</v>
      </c>
      <c r="J404">
        <f t="shared" si="18"/>
        <v>0.46661247382786541</v>
      </c>
      <c r="K404">
        <f t="shared" si="19"/>
        <v>9.1347347048329697E-2</v>
      </c>
    </row>
    <row r="405" spans="1:11" x14ac:dyDescent="0.2">
      <c r="A405" s="1">
        <v>38214</v>
      </c>
      <c r="B405">
        <v>5.6148843442693508</v>
      </c>
      <c r="C405">
        <v>5.5747244103572537</v>
      </c>
      <c r="E405">
        <v>-1.2174564525191389E-3</v>
      </c>
      <c r="F405">
        <v>5.977704776778614E-3</v>
      </c>
      <c r="G405">
        <f t="shared" si="20"/>
        <v>7.2039317024326088E-3</v>
      </c>
      <c r="J405">
        <f t="shared" si="18"/>
        <v>0.50677240773996246</v>
      </c>
      <c r="K405">
        <f t="shared" si="19"/>
        <v>9.9209338800096747E-2</v>
      </c>
    </row>
    <row r="406" spans="1:11" x14ac:dyDescent="0.2">
      <c r="A406" s="1">
        <v>38245</v>
      </c>
      <c r="B406">
        <v>5.5399490535804583</v>
      </c>
      <c r="C406">
        <v>5.6148843442693508</v>
      </c>
      <c r="E406">
        <v>4.5863700294079823E-3</v>
      </c>
      <c r="F406">
        <v>-8.8329764453962678E-3</v>
      </c>
      <c r="G406">
        <f t="shared" si="20"/>
        <v>-1.334582977926746E-2</v>
      </c>
      <c r="J406">
        <f t="shared" si="18"/>
        <v>0.43183711705106997</v>
      </c>
      <c r="K406">
        <f t="shared" si="19"/>
        <v>8.4539478072689578E-2</v>
      </c>
    </row>
    <row r="407" spans="1:11" x14ac:dyDescent="0.2">
      <c r="A407" s="1">
        <v>38275</v>
      </c>
      <c r="B407">
        <v>5.476305838343924</v>
      </c>
      <c r="C407">
        <v>5.5399490535804583</v>
      </c>
      <c r="E407">
        <v>-2.4610260880413293E-3</v>
      </c>
      <c r="F407">
        <v>-1.3907642452065883E-2</v>
      </c>
      <c r="G407">
        <f t="shared" si="20"/>
        <v>-1.1488050633859492E-2</v>
      </c>
      <c r="J407">
        <f t="shared" si="18"/>
        <v>0.36819390181453571</v>
      </c>
      <c r="K407">
        <f t="shared" si="19"/>
        <v>7.2080233634171043E-2</v>
      </c>
    </row>
    <row r="408" spans="1:11" x14ac:dyDescent="0.2">
      <c r="A408" s="1">
        <v>38306</v>
      </c>
      <c r="B408">
        <v>5.2899569457538371</v>
      </c>
      <c r="C408">
        <v>5.476305838343924</v>
      </c>
      <c r="E408">
        <v>-5.7540603248260602E-3</v>
      </c>
      <c r="F408">
        <v>-3.9586471313159066E-2</v>
      </c>
      <c r="G408">
        <f t="shared" si="20"/>
        <v>-3.40282113692979E-2</v>
      </c>
      <c r="J408">
        <f t="shared" si="18"/>
        <v>0.18184500922444879</v>
      </c>
      <c r="K408">
        <f t="shared" si="19"/>
        <v>3.5599260839221047E-2</v>
      </c>
    </row>
    <row r="409" spans="1:11" x14ac:dyDescent="0.2">
      <c r="A409" s="1">
        <v>38336</v>
      </c>
      <c r="B409">
        <v>5.1143192980801793</v>
      </c>
      <c r="C409">
        <v>5.2899569457538371</v>
      </c>
      <c r="E409">
        <v>3.4201639513845583E-3</v>
      </c>
      <c r="F409">
        <v>-2.9883517016210726E-2</v>
      </c>
      <c r="G409">
        <f t="shared" si="20"/>
        <v>-3.3202093982001024E-2</v>
      </c>
      <c r="J409">
        <f t="shared" si="18"/>
        <v>6.2073615507909352E-3</v>
      </c>
      <c r="K409">
        <f t="shared" si="19"/>
        <v>1.2151968531466384E-3</v>
      </c>
    </row>
    <row r="410" spans="1:11" x14ac:dyDescent="0.2">
      <c r="A410" s="1">
        <v>38367</v>
      </c>
      <c r="B410">
        <v>5.2120441187262303</v>
      </c>
      <c r="C410">
        <v>5.1143192980801793</v>
      </c>
      <c r="E410">
        <v>-7.0382247539321208E-3</v>
      </c>
      <c r="F410">
        <v>1.1948326793351338E-2</v>
      </c>
      <c r="G410">
        <f t="shared" si="20"/>
        <v>1.9108079677922163E-2</v>
      </c>
      <c r="J410">
        <f t="shared" si="18"/>
        <v>0.10393218219684197</v>
      </c>
      <c r="K410">
        <f t="shared" si="19"/>
        <v>2.0346496609362941E-2</v>
      </c>
    </row>
    <row r="411" spans="1:11" x14ac:dyDescent="0.2">
      <c r="A411" s="1">
        <v>38398</v>
      </c>
      <c r="B411">
        <v>5.3500764946401995</v>
      </c>
      <c r="C411">
        <v>5.2120441187262303</v>
      </c>
      <c r="E411">
        <v>-1.6307640004291635E-3</v>
      </c>
      <c r="F411">
        <v>2.4819914023469281E-2</v>
      </c>
      <c r="G411">
        <f t="shared" si="20"/>
        <v>2.6483347563777571E-2</v>
      </c>
      <c r="J411">
        <f t="shared" si="18"/>
        <v>0.24196455811081119</v>
      </c>
      <c r="K411">
        <f t="shared" si="19"/>
        <v>4.7368687514551588E-2</v>
      </c>
    </row>
    <row r="412" spans="1:11" x14ac:dyDescent="0.2">
      <c r="A412" s="1">
        <v>38426</v>
      </c>
      <c r="B412">
        <v>5.1586280137267551</v>
      </c>
      <c r="C412">
        <v>5.3500764946401995</v>
      </c>
      <c r="E412">
        <v>-6.1172944738818735E-3</v>
      </c>
      <c r="F412">
        <v>-4.1635371643165886E-2</v>
      </c>
      <c r="G412">
        <f t="shared" si="20"/>
        <v>-3.5784251142061407E-2</v>
      </c>
      <c r="J412">
        <f t="shared" si="18"/>
        <v>5.0516077197366727E-2</v>
      </c>
      <c r="K412">
        <f t="shared" si="19"/>
        <v>9.8893833621995775E-3</v>
      </c>
    </row>
    <row r="413" spans="1:11" x14ac:dyDescent="0.2">
      <c r="A413" s="1">
        <v>38457</v>
      </c>
      <c r="B413">
        <v>5.4404913815557414</v>
      </c>
      <c r="C413">
        <v>5.1586280137267551</v>
      </c>
      <c r="E413">
        <v>-4.741601245564997E-3</v>
      </c>
      <c r="F413">
        <v>4.9669510698389763E-2</v>
      </c>
      <c r="G413">
        <f t="shared" si="20"/>
        <v>5.4639211642895535E-2</v>
      </c>
      <c r="J413">
        <f t="shared" si="18"/>
        <v>0.33237944502635308</v>
      </c>
      <c r="K413">
        <f t="shared" si="19"/>
        <v>6.5068943115640154E-2</v>
      </c>
    </row>
    <row r="414" spans="1:11" x14ac:dyDescent="0.2">
      <c r="A414" s="1">
        <v>38487</v>
      </c>
      <c r="B414">
        <v>5.4713937906161814</v>
      </c>
      <c r="C414">
        <v>5.4404913815557414</v>
      </c>
      <c r="E414">
        <v>1.5366034900636816E-3</v>
      </c>
      <c r="F414">
        <v>7.2267771109795209E-3</v>
      </c>
      <c r="G414">
        <f t="shared" si="20"/>
        <v>5.6800768337221808E-3</v>
      </c>
      <c r="J414">
        <f t="shared" si="18"/>
        <v>0.36328185408679303</v>
      </c>
      <c r="K414">
        <f t="shared" si="19"/>
        <v>7.1118616545748248E-2</v>
      </c>
    </row>
    <row r="415" spans="1:11" x14ac:dyDescent="0.2">
      <c r="A415" s="1">
        <v>38518</v>
      </c>
      <c r="B415">
        <v>5.8216473980732797</v>
      </c>
      <c r="C415">
        <v>5.4713937906161814</v>
      </c>
      <c r="E415">
        <v>-5.1361195277910277E-4</v>
      </c>
      <c r="F415">
        <v>6.3469419152715423E-2</v>
      </c>
      <c r="G415">
        <f t="shared" si="20"/>
        <v>6.4015426573354572E-2</v>
      </c>
      <c r="J415">
        <f t="shared" si="18"/>
        <v>0.71353546154389136</v>
      </c>
      <c r="K415">
        <f t="shared" si="19"/>
        <v>0.13968673169458579</v>
      </c>
    </row>
    <row r="416" spans="1:11" x14ac:dyDescent="0.2">
      <c r="A416" s="1">
        <v>38548</v>
      </c>
      <c r="B416">
        <v>6.1091440620771866</v>
      </c>
      <c r="C416">
        <v>5.8216473980732797</v>
      </c>
      <c r="E416">
        <v>-8.1446708841903526E-3</v>
      </c>
      <c r="F416">
        <v>4.0874837250286067E-2</v>
      </c>
      <c r="G416">
        <f t="shared" si="20"/>
        <v>4.9384073672867235E-2</v>
      </c>
      <c r="J416">
        <f t="shared" si="18"/>
        <v>1.0010321255477983</v>
      </c>
      <c r="K416">
        <f t="shared" si="19"/>
        <v>0.1959691052165804</v>
      </c>
    </row>
    <row r="417" spans="1:11" x14ac:dyDescent="0.2">
      <c r="A417" s="1">
        <v>38579</v>
      </c>
      <c r="B417">
        <v>5.857745174977711</v>
      </c>
      <c r="C417">
        <v>6.1091440620771866</v>
      </c>
      <c r="E417">
        <v>-3.3261083841071848E-3</v>
      </c>
      <c r="F417">
        <v>-4.4323709646850729E-2</v>
      </c>
      <c r="G417">
        <f t="shared" si="20"/>
        <v>-4.1151245500993583E-2</v>
      </c>
      <c r="J417">
        <f t="shared" si="18"/>
        <v>0.74963323844832264</v>
      </c>
      <c r="K417">
        <f t="shared" si="19"/>
        <v>0.14675348695620927</v>
      </c>
    </row>
    <row r="418" spans="1:11" x14ac:dyDescent="0.2">
      <c r="A418" s="1">
        <v>38610</v>
      </c>
      <c r="B418">
        <v>5.8313297179797585</v>
      </c>
      <c r="C418">
        <v>5.857745174977711</v>
      </c>
      <c r="E418">
        <v>-4.592694636143646E-3</v>
      </c>
      <c r="F418">
        <v>-9.0299721036000147E-3</v>
      </c>
      <c r="G418">
        <f t="shared" si="20"/>
        <v>-4.5094923402934084E-3</v>
      </c>
      <c r="J418">
        <f t="shared" si="18"/>
        <v>0.72321778145037019</v>
      </c>
      <c r="K418">
        <f t="shared" si="19"/>
        <v>0.14158221089057554</v>
      </c>
    </row>
    <row r="419" spans="1:11" x14ac:dyDescent="0.2">
      <c r="A419" s="1">
        <v>38640</v>
      </c>
      <c r="B419">
        <v>5.9987217608962196</v>
      </c>
      <c r="C419">
        <v>5.8313297179797585</v>
      </c>
      <c r="E419">
        <v>-7.4900102459429796E-4</v>
      </c>
      <c r="F419">
        <v>2.7937134775995798E-2</v>
      </c>
      <c r="G419">
        <f t="shared" si="20"/>
        <v>2.8705638509916698E-2</v>
      </c>
      <c r="J419">
        <f t="shared" si="18"/>
        <v>0.89060982436683123</v>
      </c>
      <c r="K419">
        <f t="shared" si="19"/>
        <v>0.17435205716575175</v>
      </c>
    </row>
    <row r="420" spans="1:11" x14ac:dyDescent="0.2">
      <c r="A420" s="1">
        <v>38671</v>
      </c>
      <c r="B420">
        <v>6.3466814260372155</v>
      </c>
      <c r="C420">
        <v>5.9987217608962196</v>
      </c>
      <c r="E420">
        <v>5.3773342181536732E-3</v>
      </c>
      <c r="F420">
        <v>6.3739487072993484E-2</v>
      </c>
      <c r="G420">
        <f t="shared" si="20"/>
        <v>5.8005635035322856E-2</v>
      </c>
      <c r="J420">
        <f t="shared" si="18"/>
        <v>1.2385694895078272</v>
      </c>
      <c r="K420">
        <f t="shared" si="19"/>
        <v>0.2424710939966892</v>
      </c>
    </row>
    <row r="421" spans="1:11" x14ac:dyDescent="0.2">
      <c r="A421" s="1">
        <v>38701</v>
      </c>
      <c r="B421">
        <v>6.1400232399922725</v>
      </c>
      <c r="C421">
        <v>6.3466814260372155</v>
      </c>
      <c r="E421">
        <v>4.8183207968547359E-3</v>
      </c>
      <c r="F421">
        <v>-2.7879793555314336E-2</v>
      </c>
      <c r="G421">
        <f t="shared" si="20"/>
        <v>-3.2561613254626143E-2</v>
      </c>
      <c r="J421">
        <f t="shared" si="18"/>
        <v>1.0319113034628842</v>
      </c>
      <c r="K421">
        <f t="shared" si="19"/>
        <v>0.20201423075391678</v>
      </c>
    </row>
    <row r="422" spans="1:11" x14ac:dyDescent="0.2">
      <c r="A422" s="1">
        <v>38732</v>
      </c>
      <c r="B422">
        <v>6.0697610596751073</v>
      </c>
      <c r="C422">
        <v>6.1400232399922725</v>
      </c>
      <c r="E422">
        <v>-1.5832557299021666E-2</v>
      </c>
      <c r="F422">
        <v>-2.697241258126859E-2</v>
      </c>
      <c r="G422">
        <f t="shared" si="20"/>
        <v>-1.1443308530091789E-2</v>
      </c>
      <c r="J422">
        <f t="shared" si="18"/>
        <v>0.96164912314571893</v>
      </c>
      <c r="K422">
        <f t="shared" si="19"/>
        <v>0.1882592110538388</v>
      </c>
    </row>
    <row r="423" spans="1:11" x14ac:dyDescent="0.2">
      <c r="A423" s="1">
        <v>38763</v>
      </c>
      <c r="B423">
        <v>6.0792378837403005</v>
      </c>
      <c r="C423">
        <v>6.0697610596751073</v>
      </c>
      <c r="E423">
        <v>2.9280679933665343E-3</v>
      </c>
      <c r="F423">
        <v>4.4888745565945243E-3</v>
      </c>
      <c r="G423">
        <f t="shared" si="20"/>
        <v>1.5613174838384758E-3</v>
      </c>
      <c r="J423">
        <f t="shared" si="18"/>
        <v>0.97112594721091217</v>
      </c>
      <c r="K423">
        <f t="shared" si="19"/>
        <v>0.19011446093538931</v>
      </c>
    </row>
    <row r="424" spans="1:11" x14ac:dyDescent="0.2">
      <c r="A424" s="1">
        <v>38791</v>
      </c>
      <c r="B424">
        <v>6.142498461409069</v>
      </c>
      <c r="C424">
        <v>6.0792378837403005</v>
      </c>
      <c r="E424">
        <v>1.9501825630925396E-3</v>
      </c>
      <c r="F424">
        <v>1.2366288700833339E-2</v>
      </c>
      <c r="G424">
        <f t="shared" si="20"/>
        <v>1.0406004647057321E-2</v>
      </c>
      <c r="J424">
        <f t="shared" si="18"/>
        <v>1.0343865248796806</v>
      </c>
      <c r="K424">
        <f t="shared" si="19"/>
        <v>0.20249879754641298</v>
      </c>
    </row>
    <row r="425" spans="1:11" x14ac:dyDescent="0.2">
      <c r="A425" s="1">
        <v>38822</v>
      </c>
      <c r="B425">
        <v>6.0584124885916237</v>
      </c>
      <c r="C425">
        <v>6.142498461409069</v>
      </c>
      <c r="E425">
        <v>-3.6423546316635136E-3</v>
      </c>
      <c r="F425">
        <v>-1.7251002080267863E-2</v>
      </c>
      <c r="G425">
        <f t="shared" si="20"/>
        <v>-1.3689213492803387E-2</v>
      </c>
      <c r="J425">
        <f t="shared" si="18"/>
        <v>0.9503005520622354</v>
      </c>
      <c r="K425">
        <f t="shared" si="19"/>
        <v>0.18603753478196094</v>
      </c>
    </row>
    <row r="426" spans="1:11" x14ac:dyDescent="0.2">
      <c r="A426" s="1">
        <v>38852</v>
      </c>
      <c r="B426">
        <v>5.7183041049690271</v>
      </c>
      <c r="C426">
        <v>6.0584124885916237</v>
      </c>
      <c r="E426">
        <v>-3.568715173155157E-3</v>
      </c>
      <c r="F426">
        <v>-5.9489390262791098E-2</v>
      </c>
      <c r="G426">
        <f t="shared" si="20"/>
        <v>-5.6138201923860764E-2</v>
      </c>
      <c r="J426">
        <f t="shared" si="18"/>
        <v>0.61019216843963875</v>
      </c>
      <c r="K426">
        <f t="shared" si="19"/>
        <v>0.11945552016509309</v>
      </c>
    </row>
    <row r="427" spans="1:11" x14ac:dyDescent="0.2">
      <c r="A427" s="1">
        <v>38883</v>
      </c>
      <c r="B427">
        <v>5.735107635633824</v>
      </c>
      <c r="C427">
        <v>5.7183041049690271</v>
      </c>
      <c r="E427">
        <v>-1.9754558720356252E-3</v>
      </c>
      <c r="F427">
        <v>9.6065434284398066E-4</v>
      </c>
      <c r="G427">
        <f t="shared" si="20"/>
        <v>2.9385514229989251E-3</v>
      </c>
      <c r="J427">
        <f t="shared" si="18"/>
        <v>0.62699569910443564</v>
      </c>
      <c r="K427">
        <f t="shared" si="19"/>
        <v>0.12274509777685805</v>
      </c>
    </row>
    <row r="428" spans="1:11" x14ac:dyDescent="0.2">
      <c r="A428" s="1">
        <v>38913</v>
      </c>
      <c r="B428">
        <v>5.6843952014252093</v>
      </c>
      <c r="C428">
        <v>5.735107635633824</v>
      </c>
      <c r="E428">
        <v>-5.1363095131621295E-3</v>
      </c>
      <c r="F428">
        <v>-1.3916119390707138E-2</v>
      </c>
      <c r="G428">
        <f t="shared" si="20"/>
        <v>-8.8424555266450877E-3</v>
      </c>
      <c r="J428">
        <f t="shared" si="18"/>
        <v>0.57628326489582093</v>
      </c>
      <c r="K428">
        <f t="shared" si="19"/>
        <v>0.11281727418200749</v>
      </c>
    </row>
    <row r="429" spans="1:11" x14ac:dyDescent="0.2">
      <c r="A429" s="1">
        <v>38944</v>
      </c>
      <c r="B429">
        <v>5.7000412531393838</v>
      </c>
      <c r="C429">
        <v>5.6843952014252093</v>
      </c>
      <c r="E429">
        <v>-9.5783298672436068E-4</v>
      </c>
      <c r="F429">
        <v>1.7936097438893128E-3</v>
      </c>
      <c r="G429">
        <f t="shared" si="20"/>
        <v>2.7524567099508346E-3</v>
      </c>
      <c r="J429">
        <f t="shared" si="18"/>
        <v>0.59192931660999548</v>
      </c>
      <c r="K429">
        <f t="shared" si="19"/>
        <v>0.1158802555552787</v>
      </c>
    </row>
    <row r="430" spans="1:11" x14ac:dyDescent="0.2">
      <c r="A430" s="1">
        <v>38975</v>
      </c>
      <c r="B430">
        <v>5.7480610693428593</v>
      </c>
      <c r="C430">
        <v>5.7000412531393838</v>
      </c>
      <c r="E430">
        <v>1.0845263825821516E-2</v>
      </c>
      <c r="F430">
        <v>1.9416801987480969E-2</v>
      </c>
      <c r="G430">
        <f t="shared" si="20"/>
        <v>8.4244681873184568E-3</v>
      </c>
      <c r="J430">
        <f t="shared" si="18"/>
        <v>0.63994913281347099</v>
      </c>
      <c r="K430">
        <f t="shared" si="19"/>
        <v>0.12528095326906108</v>
      </c>
    </row>
    <row r="431" spans="1:11" x14ac:dyDescent="0.2">
      <c r="A431" s="1">
        <v>39005</v>
      </c>
      <c r="B431">
        <v>5.756410313344043</v>
      </c>
      <c r="C431">
        <v>5.7480610693428593</v>
      </c>
      <c r="E431">
        <v>5.1845612466354662E-3</v>
      </c>
      <c r="F431">
        <v>6.6712049012933594E-3</v>
      </c>
      <c r="G431">
        <f t="shared" si="20"/>
        <v>1.4525322366030213E-3</v>
      </c>
      <c r="J431">
        <f t="shared" si="18"/>
        <v>0.64829837681465463</v>
      </c>
      <c r="K431">
        <f t="shared" si="19"/>
        <v>0.12691546012891974</v>
      </c>
    </row>
    <row r="432" spans="1:11" x14ac:dyDescent="0.2">
      <c r="A432" s="1">
        <v>39036</v>
      </c>
      <c r="B432">
        <v>5.4836568887912192</v>
      </c>
      <c r="C432">
        <v>5.756410313344043</v>
      </c>
      <c r="E432">
        <v>2.9829251959779812E-3</v>
      </c>
      <c r="F432">
        <v>-4.4536110359751135E-2</v>
      </c>
      <c r="G432">
        <f t="shared" si="20"/>
        <v>-4.7382554353456841E-2</v>
      </c>
      <c r="J432">
        <f t="shared" si="18"/>
        <v>0.37554495226183082</v>
      </c>
      <c r="K432">
        <f t="shared" si="19"/>
        <v>7.3519327087610442E-2</v>
      </c>
    </row>
    <row r="433" spans="1:11" x14ac:dyDescent="0.2">
      <c r="A433" s="1">
        <v>39066</v>
      </c>
      <c r="B433">
        <v>5.3280383606126742</v>
      </c>
      <c r="C433">
        <v>5.4836568887912192</v>
      </c>
      <c r="E433">
        <v>-1.7094017094017033E-3</v>
      </c>
      <c r="F433">
        <v>-3.0036661146262467E-2</v>
      </c>
      <c r="G433">
        <f t="shared" si="20"/>
        <v>-2.8378604156768961E-2</v>
      </c>
      <c r="J433">
        <f t="shared" si="18"/>
        <v>0.21992642408328589</v>
      </c>
      <c r="K433">
        <f t="shared" si="19"/>
        <v>4.3054347049550135E-2</v>
      </c>
    </row>
    <row r="434" spans="1:11" x14ac:dyDescent="0.2">
      <c r="A434" s="1">
        <v>39097</v>
      </c>
      <c r="B434">
        <v>5.5260788229840436</v>
      </c>
      <c r="C434">
        <v>5.3280383606126742</v>
      </c>
      <c r="E434">
        <v>-7.4768640959483879E-3</v>
      </c>
      <c r="F434">
        <v>2.9434512951477476E-2</v>
      </c>
      <c r="G434">
        <f t="shared" si="20"/>
        <v>3.7169488837651032E-2</v>
      </c>
      <c r="J434">
        <f t="shared" si="18"/>
        <v>0.4179668864546553</v>
      </c>
      <c r="K434">
        <f t="shared" si="19"/>
        <v>8.1824143959271733E-2</v>
      </c>
    </row>
    <row r="435" spans="1:11" x14ac:dyDescent="0.2">
      <c r="A435" s="1">
        <v>39128</v>
      </c>
      <c r="B435">
        <v>5.4847437034668776</v>
      </c>
      <c r="C435">
        <v>5.5260788229840436</v>
      </c>
      <c r="E435">
        <v>-9.2450390953557893E-4</v>
      </c>
      <c r="F435">
        <v>-8.3921635337812495E-3</v>
      </c>
      <c r="G435">
        <f t="shared" si="20"/>
        <v>-7.4800090337555636E-3</v>
      </c>
      <c r="J435">
        <f t="shared" si="18"/>
        <v>0.37663176693748923</v>
      </c>
      <c r="K435">
        <f t="shared" si="19"/>
        <v>7.3732089589521488E-2</v>
      </c>
    </row>
    <row r="436" spans="1:11" x14ac:dyDescent="0.2">
      <c r="A436" s="1">
        <v>39156</v>
      </c>
      <c r="B436">
        <v>5.576626230505406</v>
      </c>
      <c r="C436">
        <v>5.4847437034668776</v>
      </c>
      <c r="E436">
        <v>-2.7506746698058304E-3</v>
      </c>
      <c r="F436">
        <v>1.3981415296640431E-2</v>
      </c>
      <c r="G436">
        <f t="shared" si="20"/>
        <v>1.6752382974695834E-2</v>
      </c>
      <c r="J436">
        <f t="shared" si="18"/>
        <v>0.46851429397601763</v>
      </c>
      <c r="K436">
        <f t="shared" si="19"/>
        <v>9.1719660766545585E-2</v>
      </c>
    </row>
    <row r="437" spans="1:11" x14ac:dyDescent="0.2">
      <c r="A437" s="1">
        <v>39187</v>
      </c>
      <c r="B437">
        <v>5.4296045187187145</v>
      </c>
      <c r="C437">
        <v>5.576626230505406</v>
      </c>
      <c r="E437">
        <v>-8.0197958618088983E-4</v>
      </c>
      <c r="F437">
        <v>-2.7140198511166336E-2</v>
      </c>
      <c r="G437">
        <f t="shared" si="20"/>
        <v>-2.636391712653241E-2</v>
      </c>
      <c r="J437">
        <f t="shared" si="18"/>
        <v>0.32149258218932619</v>
      </c>
      <c r="K437">
        <f t="shared" si="19"/>
        <v>6.293765410469021E-2</v>
      </c>
    </row>
    <row r="438" spans="1:11" x14ac:dyDescent="0.2">
      <c r="A438" s="1">
        <v>39217</v>
      </c>
      <c r="B438">
        <v>5.4079568287967952</v>
      </c>
      <c r="C438">
        <v>5.4296045187187145</v>
      </c>
      <c r="E438">
        <v>-7.7466774667745986E-3</v>
      </c>
      <c r="F438">
        <v>-1.1651667318812176E-2</v>
      </c>
      <c r="G438">
        <f t="shared" si="20"/>
        <v>-3.9869736087201346E-3</v>
      </c>
      <c r="J438">
        <f t="shared" si="18"/>
        <v>0.29984489226740685</v>
      </c>
      <c r="K438">
        <f t="shared" si="19"/>
        <v>5.8699749730059869E-2</v>
      </c>
    </row>
    <row r="439" spans="1:11" x14ac:dyDescent="0.2">
      <c r="A439" s="1">
        <v>39248</v>
      </c>
      <c r="B439">
        <v>5.5503234742080405</v>
      </c>
      <c r="C439">
        <v>5.4079568287967952</v>
      </c>
      <c r="E439">
        <v>-3.3861412250590917E-5</v>
      </c>
      <c r="F439">
        <v>2.6290708074898417E-2</v>
      </c>
      <c r="G439">
        <f t="shared" si="20"/>
        <v>2.6325403459797947E-2</v>
      </c>
      <c r="J439">
        <f t="shared" si="18"/>
        <v>0.44221153767865218</v>
      </c>
      <c r="K439">
        <f t="shared" si="19"/>
        <v>8.6570447784490856E-2</v>
      </c>
    </row>
    <row r="440" spans="1:11" x14ac:dyDescent="0.2">
      <c r="A440" s="1">
        <v>39278</v>
      </c>
      <c r="B440">
        <v>5.3147637047510177</v>
      </c>
      <c r="C440">
        <v>5.5503234742080405</v>
      </c>
      <c r="E440">
        <v>-1.5291895295493907E-3</v>
      </c>
      <c r="F440">
        <v>-4.3905017716310391E-2</v>
      </c>
      <c r="G440">
        <f t="shared" si="20"/>
        <v>-4.2440728103803727E-2</v>
      </c>
      <c r="J440">
        <f t="shared" si="18"/>
        <v>0.20665176822162934</v>
      </c>
      <c r="K440">
        <f t="shared" si="19"/>
        <v>4.045560684444105E-2</v>
      </c>
    </row>
    <row r="441" spans="1:11" x14ac:dyDescent="0.2">
      <c r="A441" s="1">
        <v>39309</v>
      </c>
      <c r="B441">
        <v>5.3683972704257945</v>
      </c>
      <c r="C441">
        <v>5.3147637047510177</v>
      </c>
      <c r="E441">
        <v>2.2090685727048642E-3</v>
      </c>
      <c r="F441">
        <v>1.2328337243533216E-2</v>
      </c>
      <c r="G441">
        <f t="shared" si="20"/>
        <v>1.0091429958933418E-2</v>
      </c>
      <c r="J441">
        <f t="shared" si="18"/>
        <v>0.26028533389640618</v>
      </c>
      <c r="K441">
        <f t="shared" si="19"/>
        <v>5.095529172629143E-2</v>
      </c>
    </row>
    <row r="442" spans="1:11" x14ac:dyDescent="0.2">
      <c r="A442" s="1">
        <v>39340</v>
      </c>
      <c r="B442">
        <v>5.335210589498069</v>
      </c>
      <c r="C442">
        <v>5.3683972704257945</v>
      </c>
      <c r="E442">
        <v>6.5985873310139276E-3</v>
      </c>
      <c r="F442">
        <v>3.5427491733575067E-4</v>
      </c>
      <c r="G442">
        <f t="shared" si="20"/>
        <v>-6.1818601075872559E-3</v>
      </c>
      <c r="J442">
        <f t="shared" si="18"/>
        <v>0.2270986529686807</v>
      </c>
      <c r="K442">
        <f t="shared" si="19"/>
        <v>4.4458433133510944E-2</v>
      </c>
    </row>
    <row r="443" spans="1:11" x14ac:dyDescent="0.2">
      <c r="A443" s="1">
        <v>39370</v>
      </c>
      <c r="B443">
        <v>5.0605625564595345</v>
      </c>
      <c r="C443">
        <v>5.335210589498069</v>
      </c>
      <c r="E443">
        <v>3.7022690710957207E-3</v>
      </c>
      <c r="F443">
        <v>-4.7972494392633735E-2</v>
      </c>
      <c r="G443">
        <f t="shared" si="20"/>
        <v>-5.1478386547507027E-2</v>
      </c>
      <c r="J443">
        <f t="shared" si="18"/>
        <v>-4.7549380069853875E-2</v>
      </c>
      <c r="K443">
        <f t="shared" si="19"/>
        <v>-9.3086018201394838E-3</v>
      </c>
    </row>
    <row r="444" spans="1:11" x14ac:dyDescent="0.2">
      <c r="A444" s="1">
        <v>39401</v>
      </c>
      <c r="B444">
        <v>4.962538892421299</v>
      </c>
      <c r="C444">
        <v>5.0605625564595345</v>
      </c>
      <c r="E444">
        <v>-1.1612021508056181E-4</v>
      </c>
      <c r="F444">
        <v>-1.9483236976300833E-2</v>
      </c>
      <c r="G444">
        <f t="shared" si="20"/>
        <v>-1.9370112106037229E-2</v>
      </c>
      <c r="J444">
        <f t="shared" si="18"/>
        <v>-0.14557304410808936</v>
      </c>
      <c r="K444">
        <f t="shared" si="19"/>
        <v>-2.8498405265370175E-2</v>
      </c>
    </row>
    <row r="445" spans="1:11" x14ac:dyDescent="0.2">
      <c r="A445" s="1">
        <v>39431</v>
      </c>
      <c r="C445">
        <v>4.962538892421299</v>
      </c>
    </row>
    <row r="446" spans="1:11" x14ac:dyDescent="0.2">
      <c r="A446" s="1">
        <v>39462</v>
      </c>
    </row>
    <row r="447" spans="1:11" x14ac:dyDescent="0.2">
      <c r="A447" s="1"/>
    </row>
    <row r="448" spans="1:11" x14ac:dyDescent="0.2">
      <c r="A448" s="10" t="s">
        <v>75</v>
      </c>
      <c r="B448" s="10">
        <f>AVERAGE(B3:B444)</f>
        <v>5.1081119365293883</v>
      </c>
      <c r="C448" s="10"/>
      <c r="D448" s="10" t="s">
        <v>75</v>
      </c>
      <c r="E448" s="10">
        <f>AVERAGE(E3:E444)</f>
        <v>5.630127647685072E-4</v>
      </c>
      <c r="F448" s="10">
        <f>AVERAGE(F3:F444)</f>
        <v>8.7462418890564488E-4</v>
      </c>
      <c r="G448" s="10">
        <f>AVERAGE(G3:G444)</f>
        <v>3.2732751541941297E-4</v>
      </c>
      <c r="J448" s="10">
        <f>AVERAGE(J3:J444)</f>
        <v>-5.4596849916860643E-15</v>
      </c>
      <c r="K448" s="10">
        <f>AVERAGE(K3:K444)</f>
        <v>-1.046422877961177E-15</v>
      </c>
    </row>
    <row r="449" spans="1:11" x14ac:dyDescent="0.2">
      <c r="A449" s="10" t="s">
        <v>76</v>
      </c>
      <c r="B449" s="10"/>
      <c r="C449" s="10"/>
      <c r="D449" s="10" t="s">
        <v>76</v>
      </c>
      <c r="E449" s="10">
        <f>STDEV(E3:E444)</f>
        <v>5.6014672185621768E-3</v>
      </c>
      <c r="F449" s="10">
        <f>STDEV(F3:F444)</f>
        <v>2.9079524656061773E-2</v>
      </c>
      <c r="G449" s="10">
        <f>STDEV(G3:G444)</f>
        <v>2.9100505591377626E-2</v>
      </c>
      <c r="J449" s="10">
        <f>STDEV(J3:J444)</f>
        <v>1.0119291489867672</v>
      </c>
      <c r="K449" s="10">
        <f>STDEV(K3:K444)</f>
        <v>0.19810238333858915</v>
      </c>
    </row>
    <row r="450" spans="1:11" x14ac:dyDescent="0.2">
      <c r="A450" s="10"/>
      <c r="B450" s="10"/>
      <c r="D450" s="10"/>
      <c r="H450" s="6" t="s">
        <v>77</v>
      </c>
      <c r="I450">
        <f>CORREL(F3:F444,E3:E444)</f>
        <v>8.1063264162549428E-2</v>
      </c>
    </row>
    <row r="451" spans="1:11" x14ac:dyDescent="0.2">
      <c r="A451" t="s">
        <v>107</v>
      </c>
      <c r="B451" s="10">
        <f>MIN(B2:B444)</f>
        <v>3.4277650988314781</v>
      </c>
      <c r="D451" t="s">
        <v>107</v>
      </c>
      <c r="E451" s="10">
        <f>MIN(E2:E444)</f>
        <v>-1.6868600047103222E-2</v>
      </c>
      <c r="F451" s="10">
        <f>MIN(F2:F444)</f>
        <v>-7.7662265875799941E-2</v>
      </c>
      <c r="G451" s="10">
        <f>MIN(G2:G444)</f>
        <v>-7.5330679080425345E-2</v>
      </c>
      <c r="H451" s="6" t="s">
        <v>78</v>
      </c>
      <c r="I451">
        <f>CORREL(F4:F445,G4:G445)</f>
        <v>0.98182744278842438</v>
      </c>
      <c r="J451" s="10">
        <f>MIN(J2:J444)</f>
        <v>-1.6803468376979103</v>
      </c>
      <c r="K451" s="10">
        <f>MIN(K2:K444)</f>
        <v>-0.32895654178627709</v>
      </c>
    </row>
    <row r="452" spans="1:11" x14ac:dyDescent="0.2">
      <c r="A452" t="s">
        <v>109</v>
      </c>
      <c r="B452" s="10">
        <f>MEDIAN(B2:B444)</f>
        <v>4.9453307277949747</v>
      </c>
      <c r="D452" t="s">
        <v>109</v>
      </c>
      <c r="E452" s="10">
        <f>MEDIAN(E2:E444)</f>
        <v>1.0762839360334286E-4</v>
      </c>
      <c r="F452" s="10">
        <f>MEDIAN(F2:F444)</f>
        <v>-7.9187393951068996E-4</v>
      </c>
      <c r="G452" s="10">
        <f>MEDIAN(G2:G444)</f>
        <v>-1.2012554118585594E-3</v>
      </c>
      <c r="J452" s="10">
        <f>MEDIAN(J2:J444)</f>
        <v>-0.1627812087344136</v>
      </c>
      <c r="K452" s="10">
        <f>MEDIAN(K2:K444)</f>
        <v>-3.18671968737263E-2</v>
      </c>
    </row>
    <row r="453" spans="1:11" x14ac:dyDescent="0.2">
      <c r="A453" t="s">
        <v>108</v>
      </c>
      <c r="B453" s="10">
        <f>MAX(B2:B444)</f>
        <v>8.007196695677063</v>
      </c>
      <c r="D453" t="s">
        <v>108</v>
      </c>
      <c r="E453" s="10">
        <f>MAX(E2:E444)</f>
        <v>2.6475843464246918E-2</v>
      </c>
      <c r="F453" s="10">
        <f>MAX(F2:F444)</f>
        <v>0.17412140575079871</v>
      </c>
      <c r="G453" s="10">
        <f>MAX(G2:G444)</f>
        <v>0.15993447925838544</v>
      </c>
      <c r="J453" s="10">
        <f>MAX(J2:J444)</f>
        <v>2.8990847591476747</v>
      </c>
      <c r="K453" s="10">
        <f>MAX(K2:K444)</f>
        <v>0.56754526822632712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Data-Forecast</vt:lpstr>
      <vt:lpstr>Regression for Testing</vt:lpstr>
      <vt:lpstr>Estimation Period Regression</vt:lpstr>
      <vt:lpstr>Graph Validation Forecasts</vt:lpstr>
      <vt:lpstr>S(t) &amp; Real FX Mean and Vol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Susmel</dc:creator>
  <cp:lastModifiedBy>Rauli Susmel</cp:lastModifiedBy>
  <dcterms:created xsi:type="dcterms:W3CDTF">2008-02-06T21:04:40Z</dcterms:created>
  <dcterms:modified xsi:type="dcterms:W3CDTF">2024-06-10T22:33:06Z</dcterms:modified>
</cp:coreProperties>
</file>